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0496" windowHeight="6852" activeTab="0"/>
  </bookViews>
  <sheets>
    <sheet name="Ejec Enero 24" sheetId="1" r:id="rId1"/>
    <sheet name="Balance general Enero 24" sheetId="2" r:id="rId2"/>
    <sheet name="Ene 17" sheetId="3" state="hidden" r:id="rId3"/>
    <sheet name="Feb 17 " sheetId="4" state="hidden" r:id="rId4"/>
    <sheet name="Mar 17" sheetId="5" state="hidden" r:id="rId5"/>
    <sheet name="Abr 17" sheetId="6" state="hidden" r:id="rId6"/>
    <sheet name="May" sheetId="7" state="hidden" r:id="rId7"/>
    <sheet name="Jun 17" sheetId="8" state="hidden" r:id="rId8"/>
    <sheet name="Jul 17" sheetId="9" state="hidden" r:id="rId9"/>
    <sheet name="Ago17 " sheetId="10" state="hidden" r:id="rId10"/>
    <sheet name="Sept 17" sheetId="11" state="hidden" r:id="rId11"/>
  </sheets>
  <definedNames>
    <definedName name="_xlnm.Print_Area" localSheetId="5">'Abr 17'!$A$1:$H$28</definedName>
    <definedName name="_xlnm.Print_Area" localSheetId="9">'Ago17 '!$A$1:$H$28</definedName>
    <definedName name="_xlnm.Print_Area" localSheetId="2">'Ene 17'!$A$1:$H$25</definedName>
    <definedName name="_xlnm.Print_Area" localSheetId="3">'Feb 17 '!$A$1:$H$28</definedName>
    <definedName name="_xlnm.Print_Area" localSheetId="8">'Jul 17'!$A$1:$H$28</definedName>
    <definedName name="_xlnm.Print_Area" localSheetId="7">'Jun 17'!$A$1:$H$28</definedName>
    <definedName name="_xlnm.Print_Area" localSheetId="4">'Mar 17'!$A$1:$H$28</definedName>
    <definedName name="_xlnm.Print_Area" localSheetId="6">'May'!$A$1:$H$28</definedName>
    <definedName name="_xlnm.Print_Area" localSheetId="10">'Sept 17'!$A$1:$H$28</definedName>
  </definedNames>
  <calcPr fullCalcOnLoad="1"/>
</workbook>
</file>

<file path=xl/sharedStrings.xml><?xml version="1.0" encoding="utf-8"?>
<sst xmlns="http://schemas.openxmlformats.org/spreadsheetml/2006/main" count="305" uniqueCount="120">
  <si>
    <t>IdCuenta</t>
  </si>
  <si>
    <t>Prevención - Hombres que tienen relaciones sexuales con hombres y personas transgénero</t>
  </si>
  <si>
    <t>Prevención - Profesionales del sexo y sus clientes</t>
  </si>
  <si>
    <t>Prevención - Otras poblaciones vulnerables</t>
  </si>
  <si>
    <t>Tratamiento, atención y apoyo</t>
  </si>
  <si>
    <t>FSS - Seguimiento y evaluación</t>
  </si>
  <si>
    <t>Eliminacion de barreras legales de Acceso</t>
  </si>
  <si>
    <t>Fortalecimiento de los Sistemas comunitarios</t>
  </si>
  <si>
    <t>Gestion del Proyecto</t>
  </si>
  <si>
    <t>Otros</t>
  </si>
  <si>
    <t>Total</t>
  </si>
  <si>
    <t>Presupuesto
del Período 
(Ene. -Mar. 2017)     
 RD$</t>
  </si>
  <si>
    <t>Ejecución
del Período  
(Ene.- 2017)      RD$</t>
  </si>
  <si>
    <t>Presupuesto
del Período 
(Ene. -Mar. 2017)     
 US$</t>
  </si>
  <si>
    <t>Ejecución
del Período  
(Ene.- 2017)      US$</t>
  </si>
  <si>
    <t>Modulos</t>
  </si>
  <si>
    <t>PROGRAMA APOYO A LA POBLACIONES CLAVE DE MAYOR RIESGO AL VIH - FONDO GLOBAL</t>
  </si>
  <si>
    <t>AL 30 DE JUNIO DEL 2017</t>
  </si>
  <si>
    <t>Expresado en dólares de Estados Unidos y RD$</t>
  </si>
  <si>
    <t>EJECUCION PRESUPUESTARIA POR MODULOS</t>
  </si>
  <si>
    <t>AL 31 DE ENERO DEL 2017</t>
  </si>
  <si>
    <t>CONSEJO NACIONAL DEL VIH Y EL SIDA -CONAVIHSIDA-</t>
  </si>
  <si>
    <t xml:space="preserve">Preparado por:  </t>
  </si>
  <si>
    <t>Aprobado por: Gerente Financiero</t>
  </si>
  <si>
    <t>AL 28 DE FEBRERO DEL 2017</t>
  </si>
  <si>
    <t>Ejecución
del Período  
(Ene.-Feb 2017)      US$</t>
  </si>
  <si>
    <t>Ejecución
del Período  
(Ene.-Feb 2017)      RD$</t>
  </si>
  <si>
    <t>Disponible del Período         US$</t>
  </si>
  <si>
    <t xml:space="preserve">Disponible del Período                 RD$  </t>
  </si>
  <si>
    <t xml:space="preserve">Disponible del Período        RD$ </t>
  </si>
  <si>
    <t>AL 31 DE MARZO DEL 2017</t>
  </si>
  <si>
    <t>Ejecución
del Período  
(Ene.-Mar 2017)      US$</t>
  </si>
  <si>
    <t>Ejecución
del Período  
(Ene.-Mar 2017)      RD$</t>
  </si>
  <si>
    <t>AL 30 DE ABRIL DEL 2017</t>
  </si>
  <si>
    <t>Presupuesto
del Período 
(Abr.-Jun. 2017)     
 US$</t>
  </si>
  <si>
    <t>Ejecución
del Período  
(Abr.- 2017)        US$</t>
  </si>
  <si>
    <t>Presupuesto
del Período 
(Abr.-Jun. 2017)     
 RD$</t>
  </si>
  <si>
    <t>Ejecución
del Período  
(Abr. 2017)      RD$</t>
  </si>
  <si>
    <t>Ejecución
del Período  
(Abr.-Jun. 2017)      RD$</t>
  </si>
  <si>
    <t>Ejecución
del Período  
(Abr.-Jun.  2017)        US$</t>
  </si>
  <si>
    <t>AL 31 DE MAYO DEL 2017</t>
  </si>
  <si>
    <t>Ejecución
del Período  
(Abr.-May 2017)        US$</t>
  </si>
  <si>
    <t>Ejecución
del Período  
(Abr.-May.  2017)        RD$</t>
  </si>
  <si>
    <t>Presupuesto
del Período 
(Jul.-Sep. 2017)     
 US$</t>
  </si>
  <si>
    <t>Presupuesto
del Período 
(Jul.-Sep. 2017)     
 RD$</t>
  </si>
  <si>
    <t>Ejecución
del Período  
(Jul.- 2017)        US$</t>
  </si>
  <si>
    <t>Ejecución
del Período  
(Jul.- 2017)      RD$</t>
  </si>
  <si>
    <t>AL 31 DE JULIO DEL 2017</t>
  </si>
  <si>
    <t>AL 31 DE AGOSTO DEL 2017</t>
  </si>
  <si>
    <t>Ejecución
del Período  
(Jul.- Ago. 2017)        US$</t>
  </si>
  <si>
    <t>Ejecución
del Período  
(Jul.-Ago  2017)      RD$</t>
  </si>
  <si>
    <t>AL 30 DE SEPTIEMBRE DEL 2017</t>
  </si>
  <si>
    <t>Ejecución
del Período  
(Jul.- Sept. 2017)        US$</t>
  </si>
  <si>
    <t>Ejecución
del Período  
(Jul.-Sept  2017)      RD$</t>
  </si>
  <si>
    <t>EJECUCION PRESUPUESTARIA POR MODULOS TERCER TRIMESTRE</t>
  </si>
  <si>
    <t>ACTIVOS</t>
  </si>
  <si>
    <t>Disponible del Período         RD$</t>
  </si>
  <si>
    <t>CONSEJO NACIONAL PARA EL VIH Y EL SIDA (CONAVIHSIDA)</t>
  </si>
  <si>
    <t>BALANCE  GENERAL</t>
  </si>
  <si>
    <t>ACTIVOS CORRIENTES</t>
  </si>
  <si>
    <t>DISPONIBILIDAD EN CAJA Y BANCOS</t>
  </si>
  <si>
    <t>CUENTAS Y DOCUMENTOS POR COBRAR A CORTO PLAZO</t>
  </si>
  <si>
    <t>INVENTARIOS</t>
  </si>
  <si>
    <t>TOTAL ACTIVOS CORRIENTES</t>
  </si>
  <si>
    <t>ACTIVOS NO CORRIENTES</t>
  </si>
  <si>
    <t>CREDITO A COBRAR A LARGO PLAZO</t>
  </si>
  <si>
    <t>INVERSIONES</t>
  </si>
  <si>
    <t>INVERSIONES FINANCIERA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</si>
  <si>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</si>
  <si>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</si>
  <si>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</si>
  <si>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</si>
  <si>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</si>
  <si>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</si>
  <si>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</si>
  <si>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PAGAR A CORTO PLAZO</t>
  </si>
  <si>
    <t>PASIVOS LARGO PLAZO PORCION CORRIENTE</t>
  </si>
  <si>
    <t>TOTAL PASIVOS CORRIENTES</t>
  </si>
  <si>
    <t>PASIVOS NO CORRIENTES</t>
  </si>
  <si>
    <t>TOTAL PASIVOS NO CORRIENTES</t>
  </si>
  <si>
    <t>TOTAL PASIVOS</t>
  </si>
  <si>
    <t>PATRIMONIO</t>
  </si>
  <si>
    <t>RESULTADO NETO DEL EJERCICIO</t>
  </si>
  <si>
    <t>TOTAL PATRIMONIO NETO DEL GOBIERNO CENTRAL</t>
  </si>
  <si>
    <t>TOTAL PASIVOS Y PATRIMONIO</t>
  </si>
  <si>
    <t>Lic. Ingrid Melo</t>
  </si>
  <si>
    <t xml:space="preserve">Contador </t>
  </si>
  <si>
    <t>Preparado por</t>
  </si>
  <si>
    <t>Aprobado por</t>
  </si>
  <si>
    <t>Director Ejecutivo</t>
  </si>
  <si>
    <t xml:space="preserve">   Autorizado por</t>
  </si>
  <si>
    <t>(En RD$ y US$)</t>
  </si>
  <si>
    <t>RD$</t>
  </si>
  <si>
    <t>US$</t>
  </si>
  <si>
    <t>BALANCE DEL FONDO</t>
  </si>
  <si>
    <t>AJUSTE POR TRASLACION MONEDA</t>
  </si>
  <si>
    <t>Lic. Ninoska Moquete</t>
  </si>
  <si>
    <t xml:space="preserve">        Dr. Rafael Enrique González Cruz</t>
  </si>
  <si>
    <t>PROYECTO TOWARDS 93-93-93</t>
  </si>
  <si>
    <t>Servicios diferenciados de diagnóstico del VIH</t>
  </si>
  <si>
    <t xml:space="preserve">Prevención
</t>
  </si>
  <si>
    <t xml:space="preserve">TB/VIH
</t>
  </si>
  <si>
    <t>SSRS: sistemas de gestión de productos para la salud</t>
  </si>
  <si>
    <t xml:space="preserve">SSRS: Sistemas de información de gestión de salud y M&amp;E (Monitoria y Evaluación)
</t>
  </si>
  <si>
    <t xml:space="preserve">SSRS: mejora de la calidad y la prestación de servicios integrados
</t>
  </si>
  <si>
    <t xml:space="preserve">SSRS: gobernanza y planificación del sector de la salud
</t>
  </si>
  <si>
    <t xml:space="preserve">SSRS: sistemas de laboratorio
</t>
  </si>
  <si>
    <t xml:space="preserve">Reducción de las barreras relacionadas con los derechos humanos para acceder a los servicios del VIH y la tuberculosis
</t>
  </si>
  <si>
    <t xml:space="preserve">Gestión de programas
</t>
  </si>
  <si>
    <t>SSRS: fortalecimiento de los sistemas comunitarios</t>
  </si>
  <si>
    <t>PROYECTO TOWARDS 93- 93- 93</t>
  </si>
  <si>
    <t>EJECUCION PRESUPUESTARIA POR MODULOS SEGUNDO TRIMESTRE AÑO 2</t>
  </si>
  <si>
    <t>AL 31/01/24</t>
  </si>
  <si>
    <t>Presupuesto del Período ( Enero-Marzo US$</t>
  </si>
  <si>
    <t>Ejecución del Período (Enero-Marzo)                 US$</t>
  </si>
  <si>
    <t>Presupuesto del Período ( Enero-Marzo RD$)</t>
  </si>
  <si>
    <t>Ejecución del Período (Enero-Marzo)                 RD$</t>
  </si>
  <si>
    <t>Al 31/01/24</t>
  </si>
  <si>
    <t>Encargada Division  Financiera</t>
  </si>
  <si>
    <t xml:space="preserve">        Dr. Rafael Enrique González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</si>
</sst>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0\ _€_-;\-* #,##0.00\ _€_-;_-* &quot;-&quot;??\ _€_-;_-@_-"/>
    <numFmt numFmtId="173" formatCode="_ * #,##0.00_ ;_ * \-#,##0.00_ ;_ * &quot;-&quot;??_ ;_ @_ "/>
    <numFmt numFmtId="174" formatCode="[$-1C0A]dddd\,\ d\ &quot;de&quot;\ mmmm\ &quot;de&quot;\ yyyy"/>
    <numFmt numFmtId="175" formatCode="[$-1C0A]h:mm:ss\ AM/PM"/>
    <numFmt numFmtId="176" formatCode="m/d/yy;@"/>
    <numFmt numFmtId="177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6FD9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medium"/>
      <right/>
      <top style="thin"/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3" fillId="0" borderId="0" xfId="0" applyFont="1" applyBorder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171" fontId="0" fillId="0" borderId="0" xfId="72" applyFont="1" applyAlignment="1">
      <alignment/>
    </xf>
    <xf numFmtId="0" fontId="0" fillId="0" borderId="0" xfId="0" applyAlignment="1">
      <alignment/>
    </xf>
    <xf numFmtId="171" fontId="0" fillId="0" borderId="0" xfId="72" applyFont="1" applyAlignment="1">
      <alignment/>
    </xf>
    <xf numFmtId="0" fontId="2" fillId="33" borderId="10" xfId="220" applyFont="1" applyFill="1" applyBorder="1">
      <alignment/>
      <protection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171" fontId="3" fillId="0" borderId="17" xfId="42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2" fillId="0" borderId="0" xfId="0" applyFont="1" applyAlignment="1">
      <alignment/>
    </xf>
    <xf numFmtId="171" fontId="43" fillId="33" borderId="18" xfId="42" applyFont="1" applyFill="1" applyBorder="1" applyAlignment="1">
      <alignment vertical="center"/>
    </xf>
    <xf numFmtId="171" fontId="43" fillId="33" borderId="19" xfId="42" applyFont="1" applyFill="1" applyBorder="1" applyAlignment="1">
      <alignment vertical="center"/>
    </xf>
    <xf numFmtId="0" fontId="2" fillId="33" borderId="13" xfId="220" applyFont="1" applyFill="1" applyBorder="1">
      <alignment/>
      <protection/>
    </xf>
    <xf numFmtId="0" fontId="2" fillId="33" borderId="14" xfId="220" applyFont="1" applyFill="1" applyBorder="1">
      <alignment/>
      <protection/>
    </xf>
    <xf numFmtId="0" fontId="2" fillId="33" borderId="15" xfId="220" applyFont="1" applyFill="1" applyBorder="1">
      <alignment/>
      <protection/>
    </xf>
    <xf numFmtId="0" fontId="43" fillId="0" borderId="11" xfId="264" applyFont="1" applyBorder="1" applyAlignment="1">
      <alignment horizontal="center" vertical="center"/>
      <protection/>
    </xf>
    <xf numFmtId="0" fontId="3" fillId="33" borderId="12" xfId="220" applyFont="1" applyFill="1" applyBorder="1">
      <alignment/>
      <protection/>
    </xf>
    <xf numFmtId="0" fontId="2" fillId="33" borderId="10" xfId="220" applyFont="1" applyFill="1" applyBorder="1">
      <alignment/>
      <protection/>
    </xf>
    <xf numFmtId="171" fontId="43" fillId="33" borderId="20" xfId="42" applyFont="1" applyFill="1" applyBorder="1" applyAlignment="1">
      <alignment vertical="center"/>
    </xf>
    <xf numFmtId="171" fontId="43" fillId="0" borderId="16" xfId="42" applyFont="1" applyBorder="1" applyAlignment="1">
      <alignment vertical="center"/>
    </xf>
    <xf numFmtId="171" fontId="43" fillId="0" borderId="0" xfId="42" applyFont="1" applyBorder="1" applyAlignment="1">
      <alignment vertical="center"/>
    </xf>
    <xf numFmtId="171" fontId="43" fillId="0" borderId="17" xfId="42" applyFont="1" applyBorder="1" applyAlignment="1">
      <alignment vertical="center"/>
    </xf>
    <xf numFmtId="0" fontId="43" fillId="0" borderId="11" xfId="264" applyFont="1" applyBorder="1" applyAlignment="1">
      <alignment vertical="center" wrapText="1"/>
      <protection/>
    </xf>
    <xf numFmtId="0" fontId="43" fillId="33" borderId="12" xfId="264" applyFont="1" applyFill="1" applyBorder="1" applyAlignment="1">
      <alignment horizontal="center"/>
      <protection/>
    </xf>
    <xf numFmtId="0" fontId="43" fillId="0" borderId="11" xfId="264" applyFont="1" applyBorder="1" applyAlignment="1">
      <alignment vertical="center"/>
      <protection/>
    </xf>
    <xf numFmtId="0" fontId="0" fillId="0" borderId="0" xfId="0" applyBorder="1" applyAlignment="1">
      <alignment horizontal="left"/>
    </xf>
    <xf numFmtId="171" fontId="2" fillId="0" borderId="0" xfId="59" applyFont="1" applyAlignment="1">
      <alignment/>
    </xf>
    <xf numFmtId="0" fontId="6" fillId="0" borderId="0" xfId="0" applyFont="1" applyAlignment="1">
      <alignment/>
    </xf>
    <xf numFmtId="0" fontId="2" fillId="0" borderId="0" xfId="356" applyFont="1">
      <alignment wrapText="1"/>
    </xf>
    <xf numFmtId="0" fontId="7" fillId="0" borderId="0" xfId="356" applyFont="1" applyAlignment="1">
      <alignment horizontal="left" wrapText="1"/>
    </xf>
    <xf numFmtId="171" fontId="6" fillId="0" borderId="0" xfId="70" applyFont="1" applyBorder="1" applyAlignment="1">
      <alignment horizontal="center"/>
    </xf>
    <xf numFmtId="171" fontId="2" fillId="0" borderId="0" xfId="70" applyFont="1" applyAlignment="1">
      <alignment/>
    </xf>
    <xf numFmtId="171" fontId="7" fillId="0" borderId="21" xfId="70" applyFont="1" applyBorder="1" applyAlignment="1">
      <alignment/>
    </xf>
    <xf numFmtId="171" fontId="7" fillId="0" borderId="18" xfId="70" applyFont="1" applyBorder="1" applyAlignment="1">
      <alignment/>
    </xf>
    <xf numFmtId="171" fontId="7" fillId="0" borderId="0" xfId="70" applyFont="1" applyBorder="1" applyAlignment="1">
      <alignment/>
    </xf>
    <xf numFmtId="0" fontId="7" fillId="0" borderId="0" xfId="356" applyFont="1" applyAlignment="1">
      <alignment horizontal="left"/>
    </xf>
    <xf numFmtId="171" fontId="2" fillId="0" borderId="21" xfId="70" applyFont="1" applyBorder="1" applyAlignment="1">
      <alignment/>
    </xf>
    <xf numFmtId="171" fontId="7" fillId="0" borderId="22" xfId="70" applyFont="1" applyBorder="1" applyAlignment="1">
      <alignment/>
    </xf>
    <xf numFmtId="0" fontId="7" fillId="0" borderId="0" xfId="356" applyFont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center"/>
    </xf>
    <xf numFmtId="171" fontId="3" fillId="0" borderId="0" xfId="59" applyFont="1" applyAlignment="1">
      <alignment horizontal="center"/>
    </xf>
    <xf numFmtId="171" fontId="2" fillId="0" borderId="23" xfId="59" applyFont="1" applyBorder="1" applyAlignment="1">
      <alignment/>
    </xf>
    <xf numFmtId="0" fontId="3" fillId="33" borderId="13" xfId="220" applyFont="1" applyFill="1" applyBorder="1">
      <alignment/>
      <protection/>
    </xf>
    <xf numFmtId="171" fontId="3" fillId="33" borderId="13" xfId="220" applyNumberFormat="1" applyFont="1" applyFill="1" applyBorder="1">
      <alignment/>
      <protection/>
    </xf>
    <xf numFmtId="171" fontId="3" fillId="33" borderId="10" xfId="220" applyNumberFormat="1" applyFont="1" applyFill="1" applyBorder="1">
      <alignment/>
      <protection/>
    </xf>
    <xf numFmtId="0" fontId="0" fillId="0" borderId="11" xfId="0" applyBorder="1" applyAlignment="1">
      <alignment vertical="center"/>
    </xf>
    <xf numFmtId="43" fontId="0" fillId="0" borderId="0" xfId="0" applyNumberFormat="1" applyAlignment="1">
      <alignment/>
    </xf>
    <xf numFmtId="43" fontId="2" fillId="0" borderId="0" xfId="70" applyNumberFormat="1" applyFont="1" applyAlignment="1">
      <alignment/>
    </xf>
    <xf numFmtId="43" fontId="0" fillId="0" borderId="0" xfId="0" applyNumberFormat="1" applyAlignment="1">
      <alignment/>
    </xf>
    <xf numFmtId="171" fontId="3" fillId="0" borderId="0" xfId="59" applyFon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71" fontId="2" fillId="0" borderId="0" xfId="59" applyFont="1" applyBorder="1" applyAlignment="1">
      <alignment/>
    </xf>
    <xf numFmtId="171" fontId="2" fillId="0" borderId="0" xfId="70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3" fillId="0" borderId="11" xfId="264" applyFont="1" applyBorder="1" applyAlignment="1">
      <alignment horizontal="center"/>
      <protection/>
    </xf>
    <xf numFmtId="0" fontId="43" fillId="0" borderId="11" xfId="264" applyFont="1" applyBorder="1" applyAlignment="1">
      <alignment wrapText="1"/>
      <protection/>
    </xf>
    <xf numFmtId="171" fontId="43" fillId="0" borderId="16" xfId="42" applyFont="1" applyBorder="1" applyAlignment="1">
      <alignment/>
    </xf>
    <xf numFmtId="171" fontId="43" fillId="0" borderId="11" xfId="42" applyFont="1" applyBorder="1" applyAlignment="1">
      <alignment/>
    </xf>
    <xf numFmtId="4" fontId="0" fillId="0" borderId="0" xfId="0" applyNumberFormat="1" applyAlignment="1">
      <alignment/>
    </xf>
    <xf numFmtId="0" fontId="7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 wrapText="1"/>
    </xf>
    <xf numFmtId="0" fontId="2" fillId="0" borderId="0" xfId="356" applyFont="1" applyBorder="1" applyAlignment="1">
      <alignment horizontal="center"/>
    </xf>
    <xf numFmtId="171" fontId="7" fillId="0" borderId="0" xfId="59" applyFont="1" applyAlignment="1">
      <alignment horizontal="center"/>
    </xf>
    <xf numFmtId="171" fontId="2" fillId="0" borderId="0" xfId="59" applyFont="1" applyBorder="1" applyAlignment="1">
      <alignment horizontal="center"/>
    </xf>
    <xf numFmtId="0" fontId="3" fillId="33" borderId="24" xfId="220" applyFont="1" applyFill="1" applyBorder="1" applyAlignment="1">
      <alignment horizontal="center" vertical="center" wrapText="1"/>
      <protection/>
    </xf>
    <xf numFmtId="0" fontId="3" fillId="33" borderId="10" xfId="220" applyFont="1" applyFill="1" applyBorder="1" applyAlignment="1">
      <alignment horizontal="center" vertical="center" wrapText="1"/>
      <protection/>
    </xf>
    <xf numFmtId="0" fontId="3" fillId="33" borderId="25" xfId="349" applyFont="1" applyFill="1" applyBorder="1" applyAlignment="1">
      <alignment horizontal="center" vertical="center" wrapText="1"/>
      <protection/>
    </xf>
    <xf numFmtId="0" fontId="3" fillId="33" borderId="26" xfId="349" applyFont="1" applyFill="1" applyBorder="1" applyAlignment="1">
      <alignment horizontal="center" vertical="center" wrapText="1"/>
      <protection/>
    </xf>
    <xf numFmtId="0" fontId="3" fillId="34" borderId="27" xfId="349" applyFont="1" applyFill="1" applyBorder="1" applyAlignment="1">
      <alignment horizontal="center" vertical="center" wrapText="1"/>
      <protection/>
    </xf>
    <xf numFmtId="0" fontId="3" fillId="34" borderId="28" xfId="349" applyFont="1" applyFill="1" applyBorder="1" applyAlignment="1">
      <alignment horizontal="center" vertical="center" wrapText="1"/>
      <protection/>
    </xf>
    <xf numFmtId="0" fontId="3" fillId="33" borderId="29" xfId="349" applyFont="1" applyFill="1" applyBorder="1" applyAlignment="1">
      <alignment horizontal="center" vertical="center" wrapText="1"/>
      <protection/>
    </xf>
    <xf numFmtId="0" fontId="3" fillId="33" borderId="30" xfId="349" applyFont="1" applyFill="1" applyBorder="1" applyAlignment="1">
      <alignment horizontal="center" vertical="center" wrapText="1"/>
      <protection/>
    </xf>
    <xf numFmtId="0" fontId="5" fillId="0" borderId="0" xfId="220" applyFont="1" applyBorder="1" applyAlignment="1">
      <alignment horizontal="center"/>
      <protection/>
    </xf>
    <xf numFmtId="0" fontId="6" fillId="0" borderId="0" xfId="220" applyFont="1" applyBorder="1" applyAlignment="1">
      <alignment horizontal="center"/>
      <protection/>
    </xf>
    <xf numFmtId="0" fontId="4" fillId="0" borderId="0" xfId="220" applyFont="1" applyBorder="1" applyAlignment="1">
      <alignment horizontal="center"/>
      <protection/>
    </xf>
    <xf numFmtId="0" fontId="3" fillId="0" borderId="0" xfId="220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356" applyFont="1" applyAlignment="1">
      <alignment horizontal="left" wrapText="1"/>
    </xf>
    <xf numFmtId="0" fontId="2" fillId="0" borderId="0" xfId="356" applyFont="1" applyAlignment="1">
      <alignment horizontal="left" wrapText="1"/>
    </xf>
    <xf numFmtId="0" fontId="3" fillId="33" borderId="27" xfId="349" applyFont="1" applyFill="1" applyBorder="1" applyAlignment="1">
      <alignment horizontal="center" vertical="center" wrapText="1"/>
      <protection/>
    </xf>
    <xf numFmtId="0" fontId="3" fillId="33" borderId="28" xfId="349" applyFont="1" applyFill="1" applyBorder="1" applyAlignment="1">
      <alignment horizontal="center" vertical="center" wrapText="1"/>
      <protection/>
    </xf>
  </cellXfs>
  <cellStyles count="3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Comma 2 3 2" xfId="40"/>
    <cellStyle name="Comma 2 4" xfId="41"/>
    <cellStyle name="Comma 3" xfId="42"/>
    <cellStyle name="Comma 3 2" xfId="43"/>
    <cellStyle name="Comma 3 3" xfId="44"/>
    <cellStyle name="Comma 3 3 2" xfId="45"/>
    <cellStyle name="Comma 3 4" xfId="46"/>
    <cellStyle name="Comma 4" xfId="47"/>
    <cellStyle name="Comma 4 2" xfId="48"/>
    <cellStyle name="Comma 4 2 2" xfId="49"/>
    <cellStyle name="Comma 4 2 2 2" xfId="50"/>
    <cellStyle name="Comma 4 2 3" xfId="51"/>
    <cellStyle name="Comma 4 3" xfId="52"/>
    <cellStyle name="Comma 4 3 2" xfId="53"/>
    <cellStyle name="Comma 4 3 2 2" xfId="54"/>
    <cellStyle name="Comma 4 3 3" xfId="55"/>
    <cellStyle name="Comma 4 4" xfId="56"/>
    <cellStyle name="Comma 4 4 2" xfId="57"/>
    <cellStyle name="Comma 4 5" xfId="58"/>
    <cellStyle name="Comma_D2006" xfId="59"/>
    <cellStyle name="Encabezado 1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Incorrecto" xfId="69"/>
    <cellStyle name="Comma" xfId="70"/>
    <cellStyle name="Comma [0]" xfId="71"/>
    <cellStyle name="Millares 10" xfId="72"/>
    <cellStyle name="Millares 10 2" xfId="73"/>
    <cellStyle name="Millares 11" xfId="74"/>
    <cellStyle name="Millares 11 2" xfId="75"/>
    <cellStyle name="Millares 12" xfId="76"/>
    <cellStyle name="Millares 12 2" xfId="77"/>
    <cellStyle name="Millares 13" xfId="78"/>
    <cellStyle name="Millares 13 2" xfId="79"/>
    <cellStyle name="Millares 14" xfId="80"/>
    <cellStyle name="Millares 14 2" xfId="81"/>
    <cellStyle name="Millares 15" xfId="82"/>
    <cellStyle name="Millares 15 2" xfId="83"/>
    <cellStyle name="Millares 16" xfId="84"/>
    <cellStyle name="Millares 16 2" xfId="85"/>
    <cellStyle name="Millares 17" xfId="86"/>
    <cellStyle name="Millares 17 2" xfId="87"/>
    <cellStyle name="Millares 18" xfId="88"/>
    <cellStyle name="Millares 18 2" xfId="89"/>
    <cellStyle name="Millares 19" xfId="90"/>
    <cellStyle name="Millares 19 2" xfId="91"/>
    <cellStyle name="Millares 2" xfId="92"/>
    <cellStyle name="Millares 2 10" xfId="93"/>
    <cellStyle name="Millares 2 10 2" xfId="94"/>
    <cellStyle name="Millares 2 11" xfId="95"/>
    <cellStyle name="Millares 2 11 2" xfId="96"/>
    <cellStyle name="Millares 2 12" xfId="97"/>
    <cellStyle name="Millares 2 13" xfId="98"/>
    <cellStyle name="Millares 2 14" xfId="99"/>
    <cellStyle name="Millares 2 15" xfId="100"/>
    <cellStyle name="Millares 2 16" xfId="101"/>
    <cellStyle name="Millares 2 17" xfId="102"/>
    <cellStyle name="Millares 2 2" xfId="103"/>
    <cellStyle name="Millares 2 3" xfId="104"/>
    <cellStyle name="Millares 2 3 2" xfId="105"/>
    <cellStyle name="Millares 2 4" xfId="106"/>
    <cellStyle name="Millares 2 4 2" xfId="107"/>
    <cellStyle name="Millares 2 5" xfId="108"/>
    <cellStyle name="Millares 2 5 2" xfId="109"/>
    <cellStyle name="Millares 2 6" xfId="110"/>
    <cellStyle name="Millares 2 6 2" xfId="111"/>
    <cellStyle name="Millares 2 7" xfId="112"/>
    <cellStyle name="Millares 2 7 2" xfId="113"/>
    <cellStyle name="Millares 2 8" xfId="114"/>
    <cellStyle name="Millares 2 8 2" xfId="115"/>
    <cellStyle name="Millares 2 9" xfId="116"/>
    <cellStyle name="Millares 2 9 2" xfId="117"/>
    <cellStyle name="Millares 20" xfId="118"/>
    <cellStyle name="Millares 20 2" xfId="119"/>
    <cellStyle name="Millares 21" xfId="120"/>
    <cellStyle name="Millares 21 2" xfId="121"/>
    <cellStyle name="Millares 22" xfId="122"/>
    <cellStyle name="Millares 22 2" xfId="123"/>
    <cellStyle name="Millares 23" xfId="124"/>
    <cellStyle name="Millares 23 2" xfId="125"/>
    <cellStyle name="Millares 24" xfId="126"/>
    <cellStyle name="Millares 24 2" xfId="127"/>
    <cellStyle name="Millares 25" xfId="128"/>
    <cellStyle name="Millares 25 2" xfId="129"/>
    <cellStyle name="Millares 26" xfId="130"/>
    <cellStyle name="Millares 26 2" xfId="131"/>
    <cellStyle name="Millares 27" xfId="132"/>
    <cellStyle name="Millares 27 2" xfId="133"/>
    <cellStyle name="Millares 28" xfId="134"/>
    <cellStyle name="Millares 28 2" xfId="135"/>
    <cellStyle name="Millares 29" xfId="136"/>
    <cellStyle name="Millares 29 2" xfId="137"/>
    <cellStyle name="Millares 3" xfId="138"/>
    <cellStyle name="Millares 3 2" xfId="139"/>
    <cellStyle name="Millares 3 2 2" xfId="140"/>
    <cellStyle name="Millares 3 3" xfId="141"/>
    <cellStyle name="Millares 30" xfId="142"/>
    <cellStyle name="Millares 30 2" xfId="143"/>
    <cellStyle name="Millares 31" xfId="144"/>
    <cellStyle name="Millares 31 2" xfId="145"/>
    <cellStyle name="Millares 32" xfId="146"/>
    <cellStyle name="Millares 32 2" xfId="147"/>
    <cellStyle name="Millares 33" xfId="148"/>
    <cellStyle name="Millares 33 2" xfId="149"/>
    <cellStyle name="Millares 34" xfId="150"/>
    <cellStyle name="Millares 34 2" xfId="151"/>
    <cellStyle name="Millares 35" xfId="152"/>
    <cellStyle name="Millares 35 2" xfId="153"/>
    <cellStyle name="Millares 36" xfId="154"/>
    <cellStyle name="Millares 36 2" xfId="155"/>
    <cellStyle name="Millares 37" xfId="156"/>
    <cellStyle name="Millares 37 2" xfId="157"/>
    <cellStyle name="Millares 38" xfId="158"/>
    <cellStyle name="Millares 38 2" xfId="159"/>
    <cellStyle name="Millares 39" xfId="160"/>
    <cellStyle name="Millares 39 2" xfId="161"/>
    <cellStyle name="Millares 4" xfId="162"/>
    <cellStyle name="Millares 4 2" xfId="163"/>
    <cellStyle name="Millares 4 2 2" xfId="164"/>
    <cellStyle name="Millares 4 3" xfId="165"/>
    <cellStyle name="Millares 40" xfId="166"/>
    <cellStyle name="Millares 40 2" xfId="167"/>
    <cellStyle name="Millares 41" xfId="168"/>
    <cellStyle name="Millares 41 2" xfId="169"/>
    <cellStyle name="Millares 42" xfId="170"/>
    <cellStyle name="Millares 42 2" xfId="171"/>
    <cellStyle name="Millares 43" xfId="172"/>
    <cellStyle name="Millares 43 2" xfId="173"/>
    <cellStyle name="Millares 44" xfId="174"/>
    <cellStyle name="Millares 45" xfId="175"/>
    <cellStyle name="Millares 46" xfId="176"/>
    <cellStyle name="Millares 47" xfId="177"/>
    <cellStyle name="Millares 48" xfId="178"/>
    <cellStyle name="Millares 49" xfId="179"/>
    <cellStyle name="Millares 5" xfId="180"/>
    <cellStyle name="Millares 5 2" xfId="181"/>
    <cellStyle name="Millares 5 2 2" xfId="182"/>
    <cellStyle name="Millares 5 3" xfId="183"/>
    <cellStyle name="Millares 50" xfId="184"/>
    <cellStyle name="Millares 51" xfId="185"/>
    <cellStyle name="Millares 52" xfId="186"/>
    <cellStyle name="Millares 53" xfId="187"/>
    <cellStyle name="Millares 54" xfId="188"/>
    <cellStyle name="Millares 55" xfId="189"/>
    <cellStyle name="Millares 56" xfId="190"/>
    <cellStyle name="Millares 57" xfId="191"/>
    <cellStyle name="Millares 58" xfId="192"/>
    <cellStyle name="Millares 59" xfId="193"/>
    <cellStyle name="Millares 6" xfId="194"/>
    <cellStyle name="Millares 6 2" xfId="195"/>
    <cellStyle name="Millares 6 2 2" xfId="196"/>
    <cellStyle name="Millares 6 3" xfId="197"/>
    <cellStyle name="Millares 60" xfId="198"/>
    <cellStyle name="Millares 61" xfId="199"/>
    <cellStyle name="Millares 62" xfId="200"/>
    <cellStyle name="Millares 63" xfId="201"/>
    <cellStyle name="Millares 64" xfId="202"/>
    <cellStyle name="Millares 65" xfId="203"/>
    <cellStyle name="Millares 66" xfId="204"/>
    <cellStyle name="Millares 67" xfId="205"/>
    <cellStyle name="Millares 68" xfId="206"/>
    <cellStyle name="Millares 69" xfId="207"/>
    <cellStyle name="Millares 7" xfId="208"/>
    <cellStyle name="Millares 7 2" xfId="209"/>
    <cellStyle name="Millares 70" xfId="210"/>
    <cellStyle name="Millares 71" xfId="211"/>
    <cellStyle name="Millares 72" xfId="212"/>
    <cellStyle name="Millares 8" xfId="213"/>
    <cellStyle name="Millares 8 2" xfId="214"/>
    <cellStyle name="Millares 9" xfId="215"/>
    <cellStyle name="Millares 9 2" xfId="216"/>
    <cellStyle name="Currency" xfId="217"/>
    <cellStyle name="Currency [0]" xfId="218"/>
    <cellStyle name="Neutral" xfId="219"/>
    <cellStyle name="Normal 10" xfId="220"/>
    <cellStyle name="Normal 11" xfId="221"/>
    <cellStyle name="Normal 11 2" xfId="222"/>
    <cellStyle name="Normal 12" xfId="223"/>
    <cellStyle name="Normal 12 2" xfId="224"/>
    <cellStyle name="Normal 13" xfId="225"/>
    <cellStyle name="Normal 13 2" xfId="226"/>
    <cellStyle name="Normal 14" xfId="227"/>
    <cellStyle name="Normal 14 2" xfId="228"/>
    <cellStyle name="Normal 15" xfId="229"/>
    <cellStyle name="Normal 15 2" xfId="230"/>
    <cellStyle name="Normal 16" xfId="231"/>
    <cellStyle name="Normal 16 2" xfId="232"/>
    <cellStyle name="Normal 17" xfId="233"/>
    <cellStyle name="Normal 17 2" xfId="234"/>
    <cellStyle name="Normal 18" xfId="235"/>
    <cellStyle name="Normal 18 2" xfId="236"/>
    <cellStyle name="Normal 19" xfId="237"/>
    <cellStyle name="Normal 19 2" xfId="238"/>
    <cellStyle name="Normal 2" xfId="239"/>
    <cellStyle name="Normal 2 2" xfId="240"/>
    <cellStyle name="Normal 2 3" xfId="241"/>
    <cellStyle name="Normal 2 3 2" xfId="242"/>
    <cellStyle name="Normal 2 4" xfId="243"/>
    <cellStyle name="Normal 20" xfId="244"/>
    <cellStyle name="Normal 20 2" xfId="245"/>
    <cellStyle name="Normal 21" xfId="246"/>
    <cellStyle name="Normal 21 2" xfId="247"/>
    <cellStyle name="Normal 22" xfId="248"/>
    <cellStyle name="Normal 22 2" xfId="249"/>
    <cellStyle name="Normal 23" xfId="250"/>
    <cellStyle name="Normal 23 2" xfId="251"/>
    <cellStyle name="Normal 24" xfId="252"/>
    <cellStyle name="Normal 24 2" xfId="253"/>
    <cellStyle name="Normal 25" xfId="254"/>
    <cellStyle name="Normal 25 2" xfId="255"/>
    <cellStyle name="Normal 26" xfId="256"/>
    <cellStyle name="Normal 26 2" xfId="257"/>
    <cellStyle name="Normal 27" xfId="258"/>
    <cellStyle name="Normal 27 2" xfId="259"/>
    <cellStyle name="Normal 28" xfId="260"/>
    <cellStyle name="Normal 28 2" xfId="261"/>
    <cellStyle name="Normal 29" xfId="262"/>
    <cellStyle name="Normal 29 2" xfId="263"/>
    <cellStyle name="Normal 3" xfId="264"/>
    <cellStyle name="Normal 3 2" xfId="265"/>
    <cellStyle name="Normal 3 3" xfId="266"/>
    <cellStyle name="Normal 3 3 2" xfId="267"/>
    <cellStyle name="Normal 3 4" xfId="268"/>
    <cellStyle name="Normal 30" xfId="269"/>
    <cellStyle name="Normal 30 2" xfId="270"/>
    <cellStyle name="Normal 31" xfId="271"/>
    <cellStyle name="Normal 31 2" xfId="272"/>
    <cellStyle name="Normal 32" xfId="273"/>
    <cellStyle name="Normal 32 2" xfId="274"/>
    <cellStyle name="Normal 33" xfId="275"/>
    <cellStyle name="Normal 33 2" xfId="276"/>
    <cellStyle name="Normal 34" xfId="277"/>
    <cellStyle name="Normal 34 2" xfId="278"/>
    <cellStyle name="Normal 35" xfId="279"/>
    <cellStyle name="Normal 35 2" xfId="280"/>
    <cellStyle name="Normal 36" xfId="281"/>
    <cellStyle name="Normal 36 2" xfId="282"/>
    <cellStyle name="Normal 37" xfId="283"/>
    <cellStyle name="Normal 37 2" xfId="284"/>
    <cellStyle name="Normal 38" xfId="285"/>
    <cellStyle name="Normal 38 2" xfId="286"/>
    <cellStyle name="Normal 39" xfId="287"/>
    <cellStyle name="Normal 39 2" xfId="288"/>
    <cellStyle name="Normal 4" xfId="289"/>
    <cellStyle name="Normal 4 2" xfId="290"/>
    <cellStyle name="Normal 4 2 2" xfId="291"/>
    <cellStyle name="Normal 4 2 2 2" xfId="292"/>
    <cellStyle name="Normal 4 2 3" xfId="293"/>
    <cellStyle name="Normal 4 3" xfId="294"/>
    <cellStyle name="Normal 4 3 2" xfId="295"/>
    <cellStyle name="Normal 4 4" xfId="296"/>
    <cellStyle name="Normal 40" xfId="297"/>
    <cellStyle name="Normal 40 2" xfId="298"/>
    <cellStyle name="Normal 41" xfId="299"/>
    <cellStyle name="Normal 41 2" xfId="300"/>
    <cellStyle name="Normal 42" xfId="301"/>
    <cellStyle name="Normal 42 2" xfId="302"/>
    <cellStyle name="Normal 43" xfId="303"/>
    <cellStyle name="Normal 43 2" xfId="304"/>
    <cellStyle name="Normal 44" xfId="305"/>
    <cellStyle name="Normal 44 2" xfId="306"/>
    <cellStyle name="Normal 45" xfId="307"/>
    <cellStyle name="Normal 45 2" xfId="308"/>
    <cellStyle name="Normal 46" xfId="309"/>
    <cellStyle name="Normal 46 2" xfId="310"/>
    <cellStyle name="Normal 47" xfId="311"/>
    <cellStyle name="Normal 48" xfId="312"/>
    <cellStyle name="Normal 49" xfId="313"/>
    <cellStyle name="Normal 5" xfId="314"/>
    <cellStyle name="Normal 5 2" xfId="315"/>
    <cellStyle name="Normal 5 2 2" xfId="316"/>
    <cellStyle name="Normal 5 3" xfId="317"/>
    <cellStyle name="Normal 50" xfId="318"/>
    <cellStyle name="Normal 51" xfId="319"/>
    <cellStyle name="Normal 52" xfId="320"/>
    <cellStyle name="Normal 53" xfId="321"/>
    <cellStyle name="Normal 54" xfId="322"/>
    <cellStyle name="Normal 55" xfId="323"/>
    <cellStyle name="Normal 56" xfId="324"/>
    <cellStyle name="Normal 57" xfId="325"/>
    <cellStyle name="Normal 58" xfId="326"/>
    <cellStyle name="Normal 59" xfId="327"/>
    <cellStyle name="Normal 6" xfId="328"/>
    <cellStyle name="Normal 6 2" xfId="329"/>
    <cellStyle name="Normal 6 2 2" xfId="330"/>
    <cellStyle name="Normal 6 3" xfId="331"/>
    <cellStyle name="Normal 60" xfId="332"/>
    <cellStyle name="Normal 61" xfId="333"/>
    <cellStyle name="Normal 62" xfId="334"/>
    <cellStyle name="Normal 63" xfId="335"/>
    <cellStyle name="Normal 64" xfId="336"/>
    <cellStyle name="Normal 65" xfId="337"/>
    <cellStyle name="Normal 66" xfId="338"/>
    <cellStyle name="Normal 67" xfId="339"/>
    <cellStyle name="Normal 68" xfId="340"/>
    <cellStyle name="Normal 69" xfId="341"/>
    <cellStyle name="Normal 7" xfId="342"/>
    <cellStyle name="Normal 7 2" xfId="343"/>
    <cellStyle name="Normal 7 2 2" xfId="344"/>
    <cellStyle name="Normal 7 3" xfId="345"/>
    <cellStyle name="Normal 70" xfId="346"/>
    <cellStyle name="Normal 71" xfId="347"/>
    <cellStyle name="Normal 72" xfId="348"/>
    <cellStyle name="Normal 73" xfId="349"/>
    <cellStyle name="Normal 8" xfId="350"/>
    <cellStyle name="Normal 8 2" xfId="351"/>
    <cellStyle name="Normal 8 2 2" xfId="352"/>
    <cellStyle name="Normal 8 3" xfId="353"/>
    <cellStyle name="Normal 9" xfId="354"/>
    <cellStyle name="Normal 9 2" xfId="355"/>
    <cellStyle name="Normal_D2006" xfId="356"/>
    <cellStyle name="Notas" xfId="357"/>
    <cellStyle name="Percent" xfId="358"/>
    <cellStyle name="Porcentual 2" xfId="359"/>
    <cellStyle name="Salida" xfId="360"/>
    <cellStyle name="Texto de advertencia" xfId="361"/>
    <cellStyle name="Texto explicativo" xfId="362"/>
    <cellStyle name="Título" xfId="363"/>
    <cellStyle name="Título 2" xfId="364"/>
    <cellStyle name="Título 3" xfId="365"/>
    <cellStyle name="Total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142875</xdr:rowOff>
    </xdr:from>
    <xdr:to>
      <xdr:col>1</xdr:col>
      <xdr:colOff>552450</xdr:colOff>
      <xdr:row>6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142875</xdr:rowOff>
    </xdr:from>
    <xdr:to>
      <xdr:col>1</xdr:col>
      <xdr:colOff>552450</xdr:colOff>
      <xdr:row>5</xdr:row>
      <xdr:rowOff>171450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971550</xdr:colOff>
      <xdr:row>1</xdr:row>
      <xdr:rowOff>47625</xdr:rowOff>
    </xdr:from>
    <xdr:to>
      <xdr:col>2</xdr:col>
      <xdr:colOff>2019300</xdr:colOff>
      <xdr:row>6</xdr:row>
      <xdr:rowOff>123825</xdr:rowOff>
    </xdr:to>
    <xdr:pic>
      <xdr:nvPicPr>
        <xdr:cNvPr id="1" name="Picture 47" descr="image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286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24</xdr:row>
      <xdr:rowOff>0</xdr:rowOff>
    </xdr:from>
    <xdr:ext cx="304800" cy="32385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304800" cy="352425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5267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0</xdr:rowOff>
    </xdr:from>
    <xdr:ext cx="304800" cy="32385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29550" y="5105400"/>
          <a:ext cx="3048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31</xdr:row>
      <xdr:rowOff>0</xdr:rowOff>
    </xdr:from>
    <xdr:ext cx="304800" cy="352425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29550" y="64103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7914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7914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89622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89622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533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53375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27</xdr:row>
      <xdr:rowOff>0</xdr:rowOff>
    </xdr:from>
    <xdr:ext cx="304800" cy="304800"/>
    <xdr:sp>
      <xdr:nvSpPr>
        <xdr:cNvPr id="1" name="AutoShape 1" descr="Resultado de imagen para conavihsida logo"/>
        <xdr:cNvSpPr>
          <a:spLocks noChangeAspect="1"/>
        </xdr:cNvSpPr>
      </xdr:nvSpPr>
      <xdr:spPr>
        <a:xfrm>
          <a:off x="3724275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304800" cy="304800"/>
    <xdr:sp>
      <xdr:nvSpPr>
        <xdr:cNvPr id="2" name="AutoShape 3" descr="Resultado de imagen para conavihsida logo"/>
        <xdr:cNvSpPr>
          <a:spLocks noChangeAspect="1"/>
        </xdr:cNvSpPr>
      </xdr:nvSpPr>
      <xdr:spPr>
        <a:xfrm>
          <a:off x="3724275" y="6048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27</xdr:row>
      <xdr:rowOff>0</xdr:rowOff>
    </xdr:from>
    <xdr:ext cx="304800" cy="304800"/>
    <xdr:sp>
      <xdr:nvSpPr>
        <xdr:cNvPr id="3" name="AutoShape 4" descr="Resultado de imagen para conavihsida logo"/>
        <xdr:cNvSpPr>
          <a:spLocks noChangeAspect="1"/>
        </xdr:cNvSpPr>
      </xdr:nvSpPr>
      <xdr:spPr>
        <a:xfrm>
          <a:off x="7981950" y="5886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34</xdr:row>
      <xdr:rowOff>0</xdr:rowOff>
    </xdr:from>
    <xdr:ext cx="304800" cy="304800"/>
    <xdr:sp>
      <xdr:nvSpPr>
        <xdr:cNvPr id="4" name="AutoShape 6" descr="Resultado de imagen para conavihsida logo"/>
        <xdr:cNvSpPr>
          <a:spLocks noChangeAspect="1"/>
        </xdr:cNvSpPr>
      </xdr:nvSpPr>
      <xdr:spPr>
        <a:xfrm>
          <a:off x="7981950" y="7134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76200</xdr:colOff>
      <xdr:row>0</xdr:row>
      <xdr:rowOff>142875</xdr:rowOff>
    </xdr:from>
    <xdr:to>
      <xdr:col>1</xdr:col>
      <xdr:colOff>676275</xdr:colOff>
      <xdr:row>6</xdr:row>
      <xdr:rowOff>38100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42875"/>
          <a:ext cx="12382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28"/>
  <sheetViews>
    <sheetView tabSelected="1" zoomScalePageLayoutView="0" workbookViewId="0" topLeftCell="A17">
      <selection activeCell="A1" sqref="A1:I30"/>
    </sheetView>
  </sheetViews>
  <sheetFormatPr defaultColWidth="11.421875" defaultRowHeight="15"/>
  <cols>
    <col min="2" max="2" width="48.140625" style="0" customWidth="1"/>
    <col min="3" max="3" width="17.57421875" style="0" customWidth="1"/>
    <col min="4" max="4" width="15.7109375" style="0" customWidth="1"/>
    <col min="5" max="5" width="13.8515625" style="0" customWidth="1"/>
    <col min="6" max="6" width="15.421875" style="0" customWidth="1"/>
    <col min="7" max="7" width="15.7109375" style="0" customWidth="1"/>
    <col min="8" max="8" width="15.57421875" style="0" customWidth="1"/>
  </cols>
  <sheetData>
    <row r="1" spans="1:8" ht="15">
      <c r="A1" s="2"/>
      <c r="B1" s="1"/>
      <c r="C1" s="1"/>
      <c r="D1" s="1"/>
      <c r="E1" s="1"/>
      <c r="F1" s="36"/>
      <c r="G1" s="36"/>
      <c r="H1" s="36"/>
    </row>
    <row r="2" spans="1:8" ht="18.75">
      <c r="A2" s="2"/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98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111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112</v>
      </c>
      <c r="C5" s="108"/>
      <c r="D5" s="108"/>
      <c r="E5" s="108"/>
      <c r="F5" s="108"/>
      <c r="G5" s="108"/>
      <c r="H5" s="108"/>
    </row>
    <row r="6" spans="1:8" ht="15">
      <c r="A6" s="1"/>
      <c r="B6" s="109" t="s">
        <v>18</v>
      </c>
      <c r="C6" s="109"/>
      <c r="D6" s="109"/>
      <c r="E6" s="109"/>
      <c r="F6" s="109"/>
      <c r="G6" s="109"/>
      <c r="H6" s="109"/>
    </row>
    <row r="7" spans="1:8" ht="15.75" thickBot="1">
      <c r="A7" s="2"/>
      <c r="B7" s="1"/>
      <c r="C7" s="1"/>
      <c r="D7" s="1"/>
      <c r="E7" s="1"/>
      <c r="F7" s="1"/>
      <c r="G7" s="1"/>
      <c r="H7" s="1"/>
    </row>
    <row r="8" spans="1:8" ht="15" customHeight="1">
      <c r="A8" s="98" t="s">
        <v>0</v>
      </c>
      <c r="B8" s="98" t="s">
        <v>15</v>
      </c>
      <c r="C8" s="100" t="s">
        <v>113</v>
      </c>
      <c r="D8" s="102" t="s">
        <v>114</v>
      </c>
      <c r="E8" s="104" t="s">
        <v>27</v>
      </c>
      <c r="F8" s="100" t="s">
        <v>115</v>
      </c>
      <c r="G8" s="102" t="s">
        <v>116</v>
      </c>
      <c r="H8" s="104" t="s">
        <v>56</v>
      </c>
    </row>
    <row r="9" spans="1:8" ht="48" customHeight="1" thickBot="1">
      <c r="A9" s="99"/>
      <c r="B9" s="99"/>
      <c r="C9" s="101"/>
      <c r="D9" s="103"/>
      <c r="E9" s="105"/>
      <c r="F9" s="101"/>
      <c r="G9" s="103"/>
      <c r="H9" s="105"/>
    </row>
    <row r="10" spans="1:8" ht="31.5" customHeight="1">
      <c r="A10" s="88">
        <v>1</v>
      </c>
      <c r="B10" s="89" t="s">
        <v>99</v>
      </c>
      <c r="C10" s="90">
        <v>546461.59</v>
      </c>
      <c r="D10" s="90">
        <v>16353.88</v>
      </c>
      <c r="E10" s="90">
        <v>530107.71</v>
      </c>
      <c r="F10" s="90">
        <v>31244542.5</v>
      </c>
      <c r="G10" s="90">
        <v>945687.5</v>
      </c>
      <c r="H10" s="91">
        <v>30298855</v>
      </c>
    </row>
    <row r="11" spans="1:8" ht="21" customHeight="1">
      <c r="A11" s="88">
        <v>2</v>
      </c>
      <c r="B11" s="89" t="s">
        <v>4</v>
      </c>
      <c r="C11" s="90">
        <v>21525.12</v>
      </c>
      <c r="D11" s="90">
        <v>30980.87</v>
      </c>
      <c r="E11" s="90">
        <v>-9455.75</v>
      </c>
      <c r="F11" s="90">
        <v>1230722.42</v>
      </c>
      <c r="G11" s="90">
        <v>1817592.33</v>
      </c>
      <c r="H11" s="91">
        <v>-586869.91</v>
      </c>
    </row>
    <row r="12" spans="1:8" ht="25.5">
      <c r="A12" s="88">
        <v>3</v>
      </c>
      <c r="B12" s="89" t="s">
        <v>100</v>
      </c>
      <c r="C12" s="90">
        <v>2821.64</v>
      </c>
      <c r="D12" s="90">
        <v>0</v>
      </c>
      <c r="E12" s="90">
        <v>2821.64</v>
      </c>
      <c r="F12" s="90">
        <v>161330.37</v>
      </c>
      <c r="G12" s="90">
        <v>0</v>
      </c>
      <c r="H12" s="91">
        <v>161330.37</v>
      </c>
    </row>
    <row r="13" spans="1:8" ht="25.5">
      <c r="A13" s="88">
        <v>4</v>
      </c>
      <c r="B13" s="89" t="s">
        <v>101</v>
      </c>
      <c r="C13" s="90">
        <v>4272.43</v>
      </c>
      <c r="D13" s="90">
        <v>31542.63</v>
      </c>
      <c r="E13" s="90">
        <v>-27270.2</v>
      </c>
      <c r="F13" s="90">
        <v>244280.88</v>
      </c>
      <c r="G13" s="90">
        <v>1824000</v>
      </c>
      <c r="H13" s="91">
        <v>-1579719.12</v>
      </c>
    </row>
    <row r="14" spans="1:8" ht="24" customHeight="1">
      <c r="A14" s="88">
        <v>5</v>
      </c>
      <c r="B14" s="89" t="s">
        <v>102</v>
      </c>
      <c r="C14" s="90">
        <v>0</v>
      </c>
      <c r="D14" s="90">
        <v>10535.27</v>
      </c>
      <c r="E14" s="90">
        <v>-10535.27</v>
      </c>
      <c r="F14" s="90">
        <v>0</v>
      </c>
      <c r="G14" s="90">
        <v>617437.31</v>
      </c>
      <c r="H14" s="91">
        <v>-617437.31</v>
      </c>
    </row>
    <row r="15" spans="1:8" ht="37.5">
      <c r="A15" s="88">
        <v>6</v>
      </c>
      <c r="B15" s="89" t="s">
        <v>103</v>
      </c>
      <c r="C15" s="90">
        <v>119512.36</v>
      </c>
      <c r="D15" s="90">
        <v>11571.47</v>
      </c>
      <c r="E15" s="90">
        <v>107940.89</v>
      </c>
      <c r="F15" s="90">
        <v>6833250.65</v>
      </c>
      <c r="G15" s="90">
        <v>673279.22</v>
      </c>
      <c r="H15" s="91">
        <v>6159971.43</v>
      </c>
    </row>
    <row r="16" spans="1:8" ht="37.5">
      <c r="A16" s="88">
        <v>7</v>
      </c>
      <c r="B16" s="89" t="s">
        <v>104</v>
      </c>
      <c r="C16" s="90">
        <v>99298.9</v>
      </c>
      <c r="D16" s="90">
        <v>0</v>
      </c>
      <c r="E16" s="90">
        <v>99298.9</v>
      </c>
      <c r="F16" s="90">
        <v>5677523.84</v>
      </c>
      <c r="G16" s="90">
        <v>0</v>
      </c>
      <c r="H16" s="91">
        <v>5677523.84</v>
      </c>
    </row>
    <row r="17" spans="1:8" ht="25.5">
      <c r="A17" s="88">
        <v>8</v>
      </c>
      <c r="B17" s="89" t="s">
        <v>105</v>
      </c>
      <c r="C17" s="90">
        <v>6663.19</v>
      </c>
      <c r="D17" s="90">
        <v>0</v>
      </c>
      <c r="E17" s="90">
        <v>6663.19</v>
      </c>
      <c r="F17" s="90">
        <v>380975.22</v>
      </c>
      <c r="G17" s="90">
        <v>0</v>
      </c>
      <c r="H17" s="91">
        <v>380975.22</v>
      </c>
    </row>
    <row r="18" spans="1:8" ht="25.5">
      <c r="A18" s="88">
        <v>9</v>
      </c>
      <c r="B18" s="89" t="s">
        <v>106</v>
      </c>
      <c r="C18" s="90">
        <v>7641.4</v>
      </c>
      <c r="D18" s="90">
        <v>0</v>
      </c>
      <c r="E18" s="90">
        <v>7641.4</v>
      </c>
      <c r="F18" s="90">
        <v>436905.45</v>
      </c>
      <c r="G18" s="90">
        <v>0</v>
      </c>
      <c r="H18" s="91">
        <v>436905.45</v>
      </c>
    </row>
    <row r="19" spans="1:8" s="34" customFormat="1" ht="49.5">
      <c r="A19" s="88">
        <v>10</v>
      </c>
      <c r="B19" s="89" t="s">
        <v>107</v>
      </c>
      <c r="C19" s="90">
        <v>12241.66</v>
      </c>
      <c r="D19" s="90">
        <v>1025.4</v>
      </c>
      <c r="E19" s="90">
        <v>11216.26</v>
      </c>
      <c r="F19" s="90">
        <v>699930.37</v>
      </c>
      <c r="G19" s="90">
        <v>60245.64</v>
      </c>
      <c r="H19" s="91">
        <v>639684.73</v>
      </c>
    </row>
    <row r="20" spans="1:8" s="34" customFormat="1" ht="25.5">
      <c r="A20" s="88">
        <v>11</v>
      </c>
      <c r="B20" s="89" t="s">
        <v>108</v>
      </c>
      <c r="C20" s="90">
        <v>111461.63</v>
      </c>
      <c r="D20" s="90">
        <v>19479.62</v>
      </c>
      <c r="E20" s="90">
        <v>91982.01</v>
      </c>
      <c r="F20" s="90">
        <v>6372941.31</v>
      </c>
      <c r="G20" s="90">
        <v>1142847.47</v>
      </c>
      <c r="H20" s="91">
        <v>5230093.84</v>
      </c>
    </row>
    <row r="21" spans="1:8" s="34" customFormat="1" ht="19.5" customHeight="1">
      <c r="A21" s="88">
        <v>12</v>
      </c>
      <c r="B21" s="89" t="s">
        <v>109</v>
      </c>
      <c r="C21" s="90">
        <v>7576.29</v>
      </c>
      <c r="D21" s="90">
        <v>2408.02</v>
      </c>
      <c r="E21" s="90">
        <v>5168.27</v>
      </c>
      <c r="F21" s="90">
        <v>433182.71</v>
      </c>
      <c r="G21" s="90">
        <v>141477.27</v>
      </c>
      <c r="H21" s="91">
        <v>291705.44</v>
      </c>
    </row>
    <row r="22" spans="1:9" ht="14.25">
      <c r="A22" s="42"/>
      <c r="B22" s="76"/>
      <c r="C22" s="92"/>
      <c r="D22" s="92"/>
      <c r="E22" s="92"/>
      <c r="F22" s="90"/>
      <c r="G22" s="90"/>
      <c r="H22" s="91"/>
      <c r="I22" s="87"/>
    </row>
    <row r="23" spans="1:8" ht="14.25" thickBot="1">
      <c r="A23" s="44"/>
      <c r="B23" s="73" t="s">
        <v>10</v>
      </c>
      <c r="C23" s="74">
        <f>SUM(C10:C21)</f>
        <v>939476.2100000001</v>
      </c>
      <c r="D23" s="74">
        <f>SUM(D10:D22)</f>
        <v>123897.16</v>
      </c>
      <c r="E23" s="74">
        <f>SUM(E10:E22)</f>
        <v>815579.0499999999</v>
      </c>
      <c r="F23" s="74">
        <f>SUM(F10:F22)</f>
        <v>53715585.72</v>
      </c>
      <c r="G23" s="74">
        <f>SUM(G10:G22)</f>
        <v>7222566.739999999</v>
      </c>
      <c r="H23" s="75">
        <f>SUM(H10:H22)</f>
        <v>46493018.97999999</v>
      </c>
    </row>
    <row r="26" spans="2:8" ht="37.5" customHeight="1">
      <c r="B26" s="65" t="s">
        <v>96</v>
      </c>
      <c r="D26" s="93" t="s">
        <v>119</v>
      </c>
      <c r="E26" s="93"/>
      <c r="G26" s="96" t="s">
        <v>85</v>
      </c>
      <c r="H26" s="96"/>
    </row>
    <row r="27" spans="2:8" ht="14.25">
      <c r="B27" s="66" t="s">
        <v>86</v>
      </c>
      <c r="D27" s="94" t="s">
        <v>89</v>
      </c>
      <c r="E27" s="94"/>
      <c r="G27" s="97" t="s">
        <v>118</v>
      </c>
      <c r="H27" s="97"/>
    </row>
    <row r="28" spans="2:8" ht="14.25">
      <c r="B28" s="66" t="s">
        <v>87</v>
      </c>
      <c r="D28" s="95" t="s">
        <v>90</v>
      </c>
      <c r="E28" s="95"/>
      <c r="G28" s="97" t="s">
        <v>88</v>
      </c>
      <c r="H28" s="97"/>
    </row>
  </sheetData>
  <sheetProtection/>
  <mergeCells count="19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  <mergeCell ref="D26:E26"/>
    <mergeCell ref="D27:E27"/>
    <mergeCell ref="D28:E28"/>
    <mergeCell ref="G26:H26"/>
    <mergeCell ref="G27:H27"/>
    <mergeCell ref="G28:H28"/>
  </mergeCells>
  <printOptions/>
  <pageMargins left="0.7086614173228347" right="0.7086614173228347" top="0.35433070866141736" bottom="0.35433070866141736" header="0.31496062992125984" footer="0.31496062992125984"/>
  <pageSetup fitToHeight="0" fitToWidth="1" horizontalDpi="600" verticalDpi="600" orientation="landscape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3B97A9"/>
    <pageSetUpPr fitToPage="1"/>
  </sheetPr>
  <dimension ref="A1:M54"/>
  <sheetViews>
    <sheetView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48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43</v>
      </c>
      <c r="D8" s="102" t="s">
        <v>49</v>
      </c>
      <c r="E8" s="104" t="s">
        <v>27</v>
      </c>
      <c r="F8" s="100" t="s">
        <v>44</v>
      </c>
      <c r="G8" s="102" t="s">
        <v>50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13" ht="39" customHeight="1">
      <c r="A10" s="42">
        <v>1</v>
      </c>
      <c r="B10" s="49" t="s">
        <v>1</v>
      </c>
      <c r="C10" s="46">
        <v>27066.65</v>
      </c>
      <c r="D10" s="47">
        <v>6214.4</v>
      </c>
      <c r="E10" s="32">
        <f>+C10-D10</f>
        <v>20852.25</v>
      </c>
      <c r="F10" s="46">
        <v>1217999.25</v>
      </c>
      <c r="G10" s="47">
        <v>294799.36</v>
      </c>
      <c r="H10" s="32">
        <f>+F10-G10</f>
        <v>923199.89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10349.43</v>
      </c>
      <c r="E11" s="48">
        <f aca="true" t="shared" si="0" ref="E11:E18">+C11-D11</f>
        <v>9761.489999999998</v>
      </c>
      <c r="F11" s="46">
        <v>904991.4</v>
      </c>
      <c r="G11" s="47">
        <v>490969.92</v>
      </c>
      <c r="H11" s="48">
        <f aca="true" t="shared" si="1" ref="H11:H18">+F11-G11</f>
        <v>414021.48000000004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47538.88</v>
      </c>
      <c r="D12" s="47">
        <v>22366.02</v>
      </c>
      <c r="E12" s="48">
        <f t="shared" si="0"/>
        <v>25172.859999999997</v>
      </c>
      <c r="F12" s="46">
        <v>2139249.6</v>
      </c>
      <c r="G12" s="47">
        <v>1061029.98</v>
      </c>
      <c r="H12" s="48">
        <f t="shared" si="1"/>
        <v>1078219.62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273175.62</v>
      </c>
      <c r="D13" s="47">
        <v>98036.67</v>
      </c>
      <c r="E13" s="48">
        <f t="shared" si="0"/>
        <v>175138.95</v>
      </c>
      <c r="F13" s="46">
        <v>12292902.9</v>
      </c>
      <c r="G13" s="47">
        <v>4650674.13</v>
      </c>
      <c r="H13" s="48">
        <f t="shared" si="1"/>
        <v>7642228.7700000005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83138.2</v>
      </c>
      <c r="D14" s="47">
        <v>303048.94</v>
      </c>
      <c r="E14" s="48">
        <f t="shared" si="0"/>
        <v>-219910.74</v>
      </c>
      <c r="F14" s="46">
        <v>3741219</v>
      </c>
      <c r="G14" s="47">
        <v>14364729.11</v>
      </c>
      <c r="H14" s="48">
        <f t="shared" si="1"/>
        <v>-10623510.11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22700.85</v>
      </c>
      <c r="D15" s="47">
        <v>6084.35</v>
      </c>
      <c r="E15" s="48">
        <f t="shared" si="0"/>
        <v>16616.5</v>
      </c>
      <c r="F15" s="46">
        <v>1021538.25</v>
      </c>
      <c r="G15" s="47">
        <v>288644.96</v>
      </c>
      <c r="H15" s="48">
        <f t="shared" si="1"/>
        <v>732893.29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21969.7</v>
      </c>
      <c r="D16" s="47">
        <v>10146.75</v>
      </c>
      <c r="E16" s="48">
        <f t="shared" si="0"/>
        <v>11822.95</v>
      </c>
      <c r="F16" s="46">
        <v>988636.5</v>
      </c>
      <c r="G16" s="47">
        <v>481365.95</v>
      </c>
      <c r="H16" s="48">
        <f t="shared" si="1"/>
        <v>507270.55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55526.86</v>
      </c>
      <c r="D17" s="47">
        <v>36482.39</v>
      </c>
      <c r="E17" s="48">
        <f t="shared" si="0"/>
        <v>19044.47</v>
      </c>
      <c r="F17" s="46">
        <v>2498708.7</v>
      </c>
      <c r="G17" s="47">
        <v>1731227.71</v>
      </c>
      <c r="H17" s="48">
        <f t="shared" si="1"/>
        <v>767480.9900000002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492728.95</v>
      </c>
      <c r="E19" s="38">
        <f t="shared" si="2"/>
        <v>58498.729999999996</v>
      </c>
      <c r="F19" s="45">
        <f t="shared" si="2"/>
        <v>24805245.599999998</v>
      </c>
      <c r="G19" s="37">
        <f t="shared" si="2"/>
        <v>23363441.12</v>
      </c>
      <c r="H19" s="38">
        <f t="shared" si="2"/>
        <v>1441804.4800000025</v>
      </c>
      <c r="K19" s="15"/>
      <c r="L19" s="15"/>
      <c r="M19" s="1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15"/>
      <c r="L20" s="15"/>
      <c r="M20" s="15"/>
    </row>
    <row r="21" spans="11:13" ht="15" customHeight="1">
      <c r="K21" s="15"/>
      <c r="L21" s="15"/>
      <c r="M21" s="1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5D80C"/>
    <pageSetUpPr fitToPage="1"/>
  </sheetPr>
  <dimension ref="A1:H54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2" width="18.421875" style="1" customWidth="1"/>
    <col min="13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54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51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43</v>
      </c>
      <c r="D8" s="102" t="s">
        <v>52</v>
      </c>
      <c r="E8" s="104" t="s">
        <v>27</v>
      </c>
      <c r="F8" s="100" t="s">
        <v>44</v>
      </c>
      <c r="G8" s="102" t="s">
        <v>53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8" ht="39" customHeight="1">
      <c r="A10" s="42">
        <v>1</v>
      </c>
      <c r="B10" s="49" t="s">
        <v>1</v>
      </c>
      <c r="C10" s="46">
        <v>27066.65</v>
      </c>
      <c r="D10" s="47">
        <v>12307.91</v>
      </c>
      <c r="E10" s="32">
        <f>+C10-D10</f>
        <v>14758.740000000002</v>
      </c>
      <c r="F10" s="46">
        <v>1217999.25</v>
      </c>
      <c r="G10" s="47">
        <v>584523.78</v>
      </c>
      <c r="H10" s="32">
        <f>+F10-G10</f>
        <v>633475.47</v>
      </c>
    </row>
    <row r="11" spans="1:8" ht="23.25" customHeight="1">
      <c r="A11" s="42">
        <v>2</v>
      </c>
      <c r="B11" s="49" t="s">
        <v>2</v>
      </c>
      <c r="C11" s="46">
        <v>20110.92</v>
      </c>
      <c r="D11" s="47">
        <v>16674.12</v>
      </c>
      <c r="E11" s="48">
        <f aca="true" t="shared" si="0" ref="E11:E18">+C11-D11</f>
        <v>3436.7999999999993</v>
      </c>
      <c r="F11" s="46">
        <v>904991.4</v>
      </c>
      <c r="G11" s="47">
        <v>791911.55</v>
      </c>
      <c r="H11" s="48">
        <f aca="true" t="shared" si="1" ref="H11:H18">+F11-G11</f>
        <v>113079.84999999998</v>
      </c>
    </row>
    <row r="12" spans="1:8" ht="15" customHeight="1">
      <c r="A12" s="42">
        <v>3</v>
      </c>
      <c r="B12" s="49" t="s">
        <v>3</v>
      </c>
      <c r="C12" s="46">
        <v>47538.88</v>
      </c>
      <c r="D12" s="47">
        <v>35719.4</v>
      </c>
      <c r="E12" s="48">
        <f t="shared" si="0"/>
        <v>11819.479999999996</v>
      </c>
      <c r="F12" s="46">
        <v>2139249.6</v>
      </c>
      <c r="G12" s="47">
        <v>1696319.19</v>
      </c>
      <c r="H12" s="48">
        <f t="shared" si="1"/>
        <v>442930.41000000015</v>
      </c>
    </row>
    <row r="13" spans="1:8" ht="15" customHeight="1">
      <c r="A13" s="42">
        <v>4</v>
      </c>
      <c r="B13" s="49" t="s">
        <v>4</v>
      </c>
      <c r="C13" s="46">
        <v>273175.62</v>
      </c>
      <c r="D13" s="47">
        <v>204592.21</v>
      </c>
      <c r="E13" s="48">
        <f t="shared" si="0"/>
        <v>68583.41</v>
      </c>
      <c r="F13" s="46">
        <v>12292902.9</v>
      </c>
      <c r="G13" s="47">
        <v>9718175.95</v>
      </c>
      <c r="H13" s="48">
        <f t="shared" si="1"/>
        <v>2574726.950000001</v>
      </c>
    </row>
    <row r="14" spans="1:8" ht="15" customHeight="1">
      <c r="A14" s="42">
        <v>5</v>
      </c>
      <c r="B14" s="49" t="s">
        <v>5</v>
      </c>
      <c r="C14" s="46">
        <v>83138.2</v>
      </c>
      <c r="D14" s="47">
        <v>331669.9</v>
      </c>
      <c r="E14" s="48">
        <f t="shared" si="0"/>
        <v>-248531.7</v>
      </c>
      <c r="F14" s="46">
        <v>3741219</v>
      </c>
      <c r="G14" s="47">
        <v>15725822.15</v>
      </c>
      <c r="H14" s="48">
        <f t="shared" si="1"/>
        <v>-11984603.15</v>
      </c>
    </row>
    <row r="15" spans="1:8" ht="15" customHeight="1">
      <c r="A15" s="42">
        <v>6</v>
      </c>
      <c r="B15" s="49" t="s">
        <v>6</v>
      </c>
      <c r="C15" s="46">
        <v>22700.85</v>
      </c>
      <c r="D15" s="47">
        <v>17336.69</v>
      </c>
      <c r="E15" s="48">
        <f t="shared" si="0"/>
        <v>5364.16</v>
      </c>
      <c r="F15" s="46">
        <v>1021538.25</v>
      </c>
      <c r="G15" s="47">
        <v>824631.76</v>
      </c>
      <c r="H15" s="48">
        <f t="shared" si="1"/>
        <v>196906.49</v>
      </c>
    </row>
    <row r="16" spans="1:8" ht="15" customHeight="1">
      <c r="A16" s="42">
        <v>7</v>
      </c>
      <c r="B16" s="49" t="s">
        <v>7</v>
      </c>
      <c r="C16" s="46">
        <v>21969.7</v>
      </c>
      <c r="D16" s="47">
        <v>20227.52</v>
      </c>
      <c r="E16" s="48">
        <f t="shared" si="0"/>
        <v>1742.1800000000003</v>
      </c>
      <c r="F16" s="46">
        <v>988636.5</v>
      </c>
      <c r="G16" s="47">
        <v>960614.33</v>
      </c>
      <c r="H16" s="48">
        <f t="shared" si="1"/>
        <v>28022.170000000042</v>
      </c>
    </row>
    <row r="17" spans="1:8" ht="15" customHeight="1">
      <c r="A17" s="42">
        <v>8</v>
      </c>
      <c r="B17" s="49" t="s">
        <v>8</v>
      </c>
      <c r="C17" s="46">
        <v>55526.86</v>
      </c>
      <c r="D17" s="47">
        <v>52997.9</v>
      </c>
      <c r="E17" s="48">
        <f t="shared" si="0"/>
        <v>2528.959999999999</v>
      </c>
      <c r="F17" s="46">
        <v>2498708.7</v>
      </c>
      <c r="G17" s="47">
        <v>2517509.2</v>
      </c>
      <c r="H17" s="48">
        <f t="shared" si="1"/>
        <v>-18800.5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f t="shared" si="0"/>
        <v>0</v>
      </c>
      <c r="F18" s="46">
        <v>0</v>
      </c>
      <c r="G18" s="47">
        <v>0</v>
      </c>
      <c r="H18" s="48">
        <f t="shared" si="1"/>
        <v>0</v>
      </c>
    </row>
    <row r="19" spans="1:8" ht="15" customHeight="1" thickBot="1">
      <c r="A19" s="43"/>
      <c r="B19" s="50" t="s">
        <v>10</v>
      </c>
      <c r="C19" s="45">
        <f aca="true" t="shared" si="2" ref="C19:H19">SUM(C10:C18)</f>
        <v>551227.68</v>
      </c>
      <c r="D19" s="37">
        <f t="shared" si="2"/>
        <v>691525.65</v>
      </c>
      <c r="E19" s="38">
        <f t="shared" si="2"/>
        <v>-140297.97000000003</v>
      </c>
      <c r="F19" s="45">
        <f t="shared" si="2"/>
        <v>24805245.599999998</v>
      </c>
      <c r="G19" s="37">
        <f t="shared" si="2"/>
        <v>32819507.909999996</v>
      </c>
      <c r="H19" s="38">
        <f t="shared" si="2"/>
        <v>-8014262.309999999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5"/>
      <c r="D36" s="15"/>
    </row>
    <row r="37" spans="3:4" ht="14.25">
      <c r="C37" s="15"/>
      <c r="D37" s="15"/>
    </row>
    <row r="38" spans="3:4" ht="14.25">
      <c r="C38" s="15"/>
      <c r="D38" s="15"/>
    </row>
    <row r="39" spans="3:4" ht="14.25">
      <c r="C39" s="15"/>
      <c r="D39" s="15"/>
    </row>
    <row r="40" spans="3:4" ht="14.25">
      <c r="C40" s="15"/>
      <c r="D40" s="15"/>
    </row>
    <row r="41" spans="3:4" ht="14.25">
      <c r="C41" s="15"/>
      <c r="D41" s="15"/>
    </row>
    <row r="42" spans="3:4" ht="14.25">
      <c r="C42" s="15"/>
      <c r="D42" s="15"/>
    </row>
    <row r="43" spans="3:4" ht="14.25">
      <c r="C43" s="15"/>
      <c r="D43" s="15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5"/>
      <c r="D45" s="15"/>
      <c r="E45" s="15"/>
      <c r="G45" s="15"/>
      <c r="H45" s="15"/>
    </row>
    <row r="46" spans="1:8" ht="14.25">
      <c r="A46" s="34"/>
      <c r="B46" s="34"/>
      <c r="C46" s="15"/>
      <c r="D46" s="15"/>
      <c r="E46" s="15"/>
      <c r="G46" s="15"/>
      <c r="H46" s="15"/>
    </row>
    <row r="47" spans="1:8" ht="14.25">
      <c r="A47" s="34"/>
      <c r="B47" s="34"/>
      <c r="C47" s="15"/>
      <c r="D47" s="15"/>
      <c r="E47" s="15"/>
      <c r="G47" s="15"/>
      <c r="H47" s="15"/>
    </row>
    <row r="48" spans="1:8" ht="14.25">
      <c r="A48" s="34"/>
      <c r="B48" s="34"/>
      <c r="C48" s="15"/>
      <c r="D48" s="15"/>
      <c r="E48" s="15"/>
      <c r="G48" s="15"/>
      <c r="H48" s="15"/>
    </row>
    <row r="49" spans="1:8" ht="14.25">
      <c r="A49" s="34"/>
      <c r="B49" s="34"/>
      <c r="C49" s="15"/>
      <c r="D49" s="15"/>
      <c r="E49" s="15"/>
      <c r="G49" s="15"/>
      <c r="H49" s="15"/>
    </row>
    <row r="50" spans="1:8" ht="14.25">
      <c r="A50" s="34"/>
      <c r="B50" s="34"/>
      <c r="C50" s="15"/>
      <c r="D50" s="15"/>
      <c r="E50" s="15"/>
      <c r="G50" s="15"/>
      <c r="H50" s="15"/>
    </row>
    <row r="51" spans="1:8" ht="14.25">
      <c r="A51" s="34"/>
      <c r="B51" s="34"/>
      <c r="C51" s="15"/>
      <c r="D51" s="15"/>
      <c r="E51" s="15"/>
      <c r="G51" s="15"/>
      <c r="H51" s="15"/>
    </row>
    <row r="52" spans="1:8" ht="14.25">
      <c r="A52" s="34"/>
      <c r="B52" s="34"/>
      <c r="C52" s="15"/>
      <c r="D52" s="15"/>
      <c r="E52" s="15"/>
      <c r="G52" s="15"/>
      <c r="H52" s="15"/>
    </row>
    <row r="53" spans="1:5" ht="14.25">
      <c r="A53" s="34"/>
      <c r="B53" s="34"/>
      <c r="C53" s="15"/>
      <c r="D53" s="15"/>
      <c r="E53" s="15"/>
    </row>
    <row r="54" spans="1:5" ht="14.25">
      <c r="A54" s="34"/>
      <c r="B54" s="34"/>
      <c r="C54" s="15"/>
      <c r="D54" s="15"/>
      <c r="E54" s="1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37">
      <selection activeCell="D56" sqref="D56:E58"/>
    </sheetView>
  </sheetViews>
  <sheetFormatPr defaultColWidth="11.421875" defaultRowHeight="15"/>
  <cols>
    <col min="1" max="1" width="8.140625" style="0" customWidth="1"/>
    <col min="2" max="2" width="22.00390625" style="0" customWidth="1"/>
    <col min="3" max="3" width="41.7109375" style="0" customWidth="1"/>
    <col min="4" max="4" width="18.8515625" style="0" customWidth="1"/>
    <col min="5" max="5" width="14.7109375" style="0" customWidth="1"/>
    <col min="7" max="7" width="15.7109375" style="0" customWidth="1"/>
    <col min="8" max="8" width="18.00390625" style="0" customWidth="1"/>
  </cols>
  <sheetData>
    <row r="1" spans="1:5" ht="14.25">
      <c r="A1" s="52"/>
      <c r="B1" s="110"/>
      <c r="C1" s="110"/>
      <c r="D1" s="110"/>
      <c r="E1" s="53"/>
    </row>
    <row r="2" spans="1:5" ht="14.25">
      <c r="A2" s="52"/>
      <c r="B2" s="110"/>
      <c r="C2" s="110"/>
      <c r="D2" s="110"/>
      <c r="E2" s="53"/>
    </row>
    <row r="3" spans="1:5" ht="14.25">
      <c r="A3" s="52"/>
      <c r="B3" s="110"/>
      <c r="C3" s="110"/>
      <c r="D3" s="110"/>
      <c r="E3" s="53"/>
    </row>
    <row r="4" spans="1:5" ht="14.25">
      <c r="A4" s="52"/>
      <c r="B4" s="110"/>
      <c r="C4" s="110"/>
      <c r="D4" s="110"/>
      <c r="E4" s="53"/>
    </row>
    <row r="5" spans="1:5" ht="14.25">
      <c r="A5" s="52"/>
      <c r="B5" s="110"/>
      <c r="C5" s="110"/>
      <c r="D5" s="110"/>
      <c r="E5" s="53"/>
    </row>
    <row r="6" spans="1:5" ht="14.25">
      <c r="A6" s="52"/>
      <c r="B6" s="110"/>
      <c r="C6" s="110"/>
      <c r="D6" s="110"/>
      <c r="E6" s="53"/>
    </row>
    <row r="7" spans="1:5" ht="14.25">
      <c r="A7" s="52"/>
      <c r="B7" s="110"/>
      <c r="C7" s="110"/>
      <c r="D7" s="110"/>
      <c r="E7" s="53"/>
    </row>
    <row r="8" spans="1:5" ht="15">
      <c r="A8" s="54"/>
      <c r="B8" s="111" t="s">
        <v>57</v>
      </c>
      <c r="C8" s="111"/>
      <c r="D8" s="111"/>
      <c r="E8" s="53"/>
    </row>
    <row r="9" spans="1:5" s="34" customFormat="1" ht="15">
      <c r="A9" s="54"/>
      <c r="B9" s="111" t="s">
        <v>110</v>
      </c>
      <c r="C9" s="111"/>
      <c r="D9" s="111"/>
      <c r="E9" s="53"/>
    </row>
    <row r="10" spans="1:5" ht="15">
      <c r="A10" s="54"/>
      <c r="B10" s="111" t="s">
        <v>58</v>
      </c>
      <c r="C10" s="111"/>
      <c r="D10" s="111"/>
      <c r="E10" s="53"/>
    </row>
    <row r="11" spans="1:5" ht="15">
      <c r="A11" s="54"/>
      <c r="B11" s="111" t="s">
        <v>117</v>
      </c>
      <c r="C11" s="111"/>
      <c r="D11" s="111"/>
      <c r="E11" s="53"/>
    </row>
    <row r="12" spans="1:5" ht="15">
      <c r="A12" s="54"/>
      <c r="B12" s="111" t="s">
        <v>91</v>
      </c>
      <c r="C12" s="111"/>
      <c r="D12" s="111"/>
      <c r="E12" s="53"/>
    </row>
    <row r="13" spans="1:5" ht="14.25">
      <c r="A13" s="52"/>
      <c r="B13" s="110"/>
      <c r="C13" s="110"/>
      <c r="D13" s="110"/>
      <c r="E13" s="53"/>
    </row>
    <row r="14" spans="1:5" ht="14.25">
      <c r="A14" s="52"/>
      <c r="B14" s="110"/>
      <c r="C14" s="110"/>
      <c r="D14" s="110"/>
      <c r="E14" s="53"/>
    </row>
    <row r="15" spans="1:8" s="34" customFormat="1" ht="14.25">
      <c r="A15" s="52"/>
      <c r="B15" s="69"/>
      <c r="C15" s="69"/>
      <c r="D15" s="70" t="s">
        <v>92</v>
      </c>
      <c r="E15" s="71" t="s">
        <v>93</v>
      </c>
      <c r="G15" s="70"/>
      <c r="H15" s="80"/>
    </row>
    <row r="16" spans="1:8" ht="15">
      <c r="A16" s="55"/>
      <c r="B16" s="112" t="s">
        <v>55</v>
      </c>
      <c r="C16" s="112"/>
      <c r="D16" s="57"/>
      <c r="E16" s="53"/>
      <c r="G16" s="57"/>
      <c r="H16" s="84"/>
    </row>
    <row r="17" spans="1:8" ht="15" customHeight="1">
      <c r="A17" s="55"/>
      <c r="B17" s="112" t="s">
        <v>59</v>
      </c>
      <c r="C17" s="112"/>
      <c r="D17" s="58"/>
      <c r="E17" s="53"/>
      <c r="G17" s="85"/>
      <c r="H17" s="84"/>
    </row>
    <row r="18" spans="1:8" ht="15" customHeight="1">
      <c r="A18" s="55"/>
      <c r="B18" s="113" t="s">
        <v>60</v>
      </c>
      <c r="C18" s="113"/>
      <c r="D18" s="81">
        <v>116644992.83</v>
      </c>
      <c r="E18" s="53">
        <v>1993994.34</v>
      </c>
      <c r="G18" s="84"/>
      <c r="H18" s="86"/>
    </row>
    <row r="19" spans="1:8" ht="15" customHeight="1">
      <c r="A19" s="55"/>
      <c r="B19" s="113" t="s">
        <v>61</v>
      </c>
      <c r="C19" s="113"/>
      <c r="D19" s="82">
        <v>26231358.07</v>
      </c>
      <c r="E19" s="53">
        <v>455795.7</v>
      </c>
      <c r="G19" s="84"/>
      <c r="H19" s="86"/>
    </row>
    <row r="20" spans="1:8" ht="15" customHeight="1">
      <c r="A20" s="55"/>
      <c r="B20" s="113" t="s">
        <v>62</v>
      </c>
      <c r="C20" s="113"/>
      <c r="D20" s="72">
        <v>0</v>
      </c>
      <c r="E20" s="72">
        <v>0</v>
      </c>
      <c r="G20" s="84"/>
      <c r="H20" s="84"/>
    </row>
    <row r="21" spans="1:8" ht="15" customHeight="1">
      <c r="A21" s="55"/>
      <c r="B21" s="112" t="s">
        <v>63</v>
      </c>
      <c r="C21" s="112"/>
      <c r="D21" s="59">
        <f>+D18+D19+D20</f>
        <v>142876350.9</v>
      </c>
      <c r="E21" s="59">
        <f>+E18+E19+E20</f>
        <v>2449790.04</v>
      </c>
      <c r="G21" s="61"/>
      <c r="H21" s="61"/>
    </row>
    <row r="22" spans="1:8" ht="14.25">
      <c r="A22" s="55"/>
      <c r="B22" s="56"/>
      <c r="C22" s="56"/>
      <c r="D22" s="53"/>
      <c r="E22" s="53"/>
      <c r="G22" s="84"/>
      <c r="H22" s="84"/>
    </row>
    <row r="23" spans="1:8" ht="15" customHeight="1">
      <c r="A23" s="55"/>
      <c r="B23" s="112" t="s">
        <v>64</v>
      </c>
      <c r="C23" s="112"/>
      <c r="D23" s="53"/>
      <c r="E23" s="53"/>
      <c r="G23" s="84"/>
      <c r="H23" s="84"/>
    </row>
    <row r="24" spans="1:8" ht="15" customHeight="1">
      <c r="A24" s="55"/>
      <c r="B24" s="113" t="s">
        <v>65</v>
      </c>
      <c r="C24" s="113"/>
      <c r="D24" s="53"/>
      <c r="E24" s="53"/>
      <c r="G24" s="84"/>
      <c r="H24" s="84"/>
    </row>
    <row r="25" spans="1:8" ht="15" customHeight="1">
      <c r="A25" s="55"/>
      <c r="B25" s="113" t="s">
        <v>66</v>
      </c>
      <c r="C25" s="113"/>
      <c r="D25" s="83"/>
      <c r="E25" s="53"/>
      <c r="G25" s="84"/>
      <c r="H25" s="86"/>
    </row>
    <row r="26" spans="1:8" ht="15" customHeight="1">
      <c r="A26" s="55"/>
      <c r="B26" s="113" t="s">
        <v>67</v>
      </c>
      <c r="C26" s="113"/>
      <c r="D26" s="53">
        <v>285452717.15</v>
      </c>
      <c r="E26" s="53">
        <v>5163421.91</v>
      </c>
      <c r="G26" s="84"/>
      <c r="H26" s="84"/>
    </row>
    <row r="27" spans="1:8" ht="15" customHeight="1">
      <c r="A27" s="55"/>
      <c r="B27" s="113" t="s">
        <v>68</v>
      </c>
      <c r="C27" s="113"/>
      <c r="D27" s="53"/>
      <c r="E27" s="53"/>
      <c r="G27" s="84"/>
      <c r="H27" s="84"/>
    </row>
    <row r="28" spans="1:8" ht="15" customHeight="1">
      <c r="A28" s="55"/>
      <c r="B28" s="113" t="s">
        <v>69</v>
      </c>
      <c r="C28" s="113"/>
      <c r="D28" s="58"/>
      <c r="E28" s="58"/>
      <c r="G28" s="85"/>
      <c r="H28" s="84"/>
    </row>
    <row r="29" spans="1:8" ht="15" customHeight="1">
      <c r="A29" s="55"/>
      <c r="B29" s="112" t="s">
        <v>70</v>
      </c>
      <c r="C29" s="112"/>
      <c r="D29" s="59">
        <f>+D24+D26+D27+D28+D25</f>
        <v>285452717.15</v>
      </c>
      <c r="E29" s="59">
        <f>+E24+E26+E27+E28+E25</f>
        <v>5163421.91</v>
      </c>
      <c r="G29" s="61"/>
      <c r="H29" s="61"/>
    </row>
    <row r="30" spans="1:8" ht="14.25">
      <c r="A30" s="55"/>
      <c r="B30" s="56"/>
      <c r="C30" s="56"/>
      <c r="D30" s="58"/>
      <c r="E30" s="58"/>
      <c r="G30" s="85"/>
      <c r="H30" s="84"/>
    </row>
    <row r="31" spans="1:8" ht="15.75" customHeight="1" thickBot="1">
      <c r="A31" s="55"/>
      <c r="B31" s="112" t="s">
        <v>71</v>
      </c>
      <c r="C31" s="112"/>
      <c r="D31" s="60">
        <f>+D21+D29</f>
        <v>428329068.04999995</v>
      </c>
      <c r="E31" s="60">
        <f>+E21+E29</f>
        <v>7613211.95</v>
      </c>
      <c r="G31" s="61"/>
      <c r="H31" s="61"/>
    </row>
    <row r="32" spans="1:8" ht="14.25" thickTop="1">
      <c r="A32" s="55"/>
      <c r="B32" s="56"/>
      <c r="C32" s="56"/>
      <c r="D32" s="61"/>
      <c r="E32" s="53"/>
      <c r="G32" s="61"/>
      <c r="H32" s="84"/>
    </row>
    <row r="33" spans="1:8" ht="14.25">
      <c r="A33" s="55"/>
      <c r="B33" s="112" t="s">
        <v>72</v>
      </c>
      <c r="C33" s="112"/>
      <c r="D33" s="58"/>
      <c r="E33" s="53"/>
      <c r="G33" s="85"/>
      <c r="H33" s="84"/>
    </row>
    <row r="34" spans="1:8" ht="15" customHeight="1">
      <c r="A34" s="55"/>
      <c r="B34" s="112" t="s">
        <v>73</v>
      </c>
      <c r="C34" s="112"/>
      <c r="D34" s="58"/>
      <c r="E34" s="53"/>
      <c r="G34" s="85"/>
      <c r="H34" s="84"/>
    </row>
    <row r="35" spans="1:8" ht="15" customHeight="1">
      <c r="A35" s="55"/>
      <c r="B35" s="113" t="s">
        <v>74</v>
      </c>
      <c r="C35" s="113"/>
      <c r="D35" s="58"/>
      <c r="E35" s="53"/>
      <c r="G35" s="85"/>
      <c r="H35" s="84"/>
    </row>
    <row r="36" spans="1:8" ht="15" customHeight="1">
      <c r="A36" s="55"/>
      <c r="B36" s="113" t="s">
        <v>75</v>
      </c>
      <c r="C36" s="113"/>
      <c r="D36" s="53">
        <v>35149264.79</v>
      </c>
      <c r="E36" s="79">
        <v>643392.82</v>
      </c>
      <c r="G36" s="84"/>
      <c r="H36" s="86"/>
    </row>
    <row r="37" spans="1:8" ht="15" customHeight="1">
      <c r="A37" s="55"/>
      <c r="B37" s="113" t="s">
        <v>76</v>
      </c>
      <c r="C37" s="113"/>
      <c r="D37" s="58"/>
      <c r="E37" s="72"/>
      <c r="G37" s="85"/>
      <c r="H37" s="84"/>
    </row>
    <row r="38" spans="1:8" ht="15" customHeight="1">
      <c r="A38" s="55"/>
      <c r="B38" s="112" t="s">
        <v>77</v>
      </c>
      <c r="C38" s="112"/>
      <c r="D38" s="59">
        <f>D36</f>
        <v>35149264.79</v>
      </c>
      <c r="E38" s="59">
        <f>E36</f>
        <v>643392.82</v>
      </c>
      <c r="G38" s="61"/>
      <c r="H38" s="61"/>
    </row>
    <row r="39" spans="1:8" ht="14.25">
      <c r="A39" s="55"/>
      <c r="B39" s="56"/>
      <c r="C39" s="56"/>
      <c r="D39" s="58"/>
      <c r="E39" s="53"/>
      <c r="G39" s="85"/>
      <c r="H39" s="84"/>
    </row>
    <row r="40" spans="1:8" ht="15" customHeight="1">
      <c r="A40" s="55"/>
      <c r="B40" s="112" t="s">
        <v>78</v>
      </c>
      <c r="C40" s="112"/>
      <c r="D40" s="58">
        <v>0</v>
      </c>
      <c r="E40" s="72"/>
      <c r="G40" s="85"/>
      <c r="H40" s="84"/>
    </row>
    <row r="41" spans="1:8" ht="14.25">
      <c r="A41" s="55"/>
      <c r="B41" s="62" t="s">
        <v>79</v>
      </c>
      <c r="C41" s="62"/>
      <c r="D41" s="63"/>
      <c r="E41" s="53"/>
      <c r="G41" s="85"/>
      <c r="H41" s="84"/>
    </row>
    <row r="42" spans="1:8" ht="15.75" customHeight="1" thickBot="1">
      <c r="A42" s="55"/>
      <c r="B42" s="112" t="s">
        <v>80</v>
      </c>
      <c r="C42" s="112"/>
      <c r="D42" s="64">
        <f>D38+D41</f>
        <v>35149264.79</v>
      </c>
      <c r="E42" s="64">
        <f>E38+E41</f>
        <v>643392.82</v>
      </c>
      <c r="G42" s="61"/>
      <c r="H42" s="61"/>
    </row>
    <row r="43" spans="1:8" ht="14.25" thickTop="1">
      <c r="A43" s="55"/>
      <c r="B43" s="56"/>
      <c r="C43" s="56"/>
      <c r="D43" s="61"/>
      <c r="E43" s="53"/>
      <c r="G43" s="61"/>
      <c r="H43" s="84"/>
    </row>
    <row r="44" spans="1:8" ht="15" customHeight="1">
      <c r="A44" s="55"/>
      <c r="B44" s="112" t="s">
        <v>81</v>
      </c>
      <c r="C44" s="112"/>
      <c r="D44" s="58">
        <v>399266221.15</v>
      </c>
      <c r="E44" s="53">
        <v>6990666.33</v>
      </c>
      <c r="G44" s="85"/>
      <c r="H44" s="84"/>
    </row>
    <row r="45" spans="1:8" ht="15" customHeight="1">
      <c r="A45" s="55"/>
      <c r="B45" s="113" t="s">
        <v>94</v>
      </c>
      <c r="C45" s="113"/>
      <c r="D45" s="53">
        <v>-6086417.89</v>
      </c>
      <c r="E45" s="77">
        <v>-20847.2</v>
      </c>
      <c r="G45" s="84"/>
      <c r="H45" s="86"/>
    </row>
    <row r="46" spans="1:8" ht="15" customHeight="1">
      <c r="A46" s="55"/>
      <c r="B46" s="113" t="s">
        <v>95</v>
      </c>
      <c r="C46" s="113"/>
      <c r="D46" s="53"/>
      <c r="E46" s="83"/>
      <c r="G46" s="84"/>
      <c r="H46" s="84"/>
    </row>
    <row r="47" spans="1:8" ht="15" customHeight="1">
      <c r="A47" s="55"/>
      <c r="B47" s="113" t="s">
        <v>82</v>
      </c>
      <c r="C47" s="113"/>
      <c r="D47" s="58"/>
      <c r="E47" s="72"/>
      <c r="G47" s="85"/>
      <c r="H47" s="84"/>
    </row>
    <row r="48" spans="1:8" ht="15" customHeight="1">
      <c r="A48" s="55"/>
      <c r="B48" s="112" t="s">
        <v>83</v>
      </c>
      <c r="C48" s="112"/>
      <c r="D48" s="59">
        <f>+D44+D45+D46+D47</f>
        <v>393179803.26</v>
      </c>
      <c r="E48" s="59">
        <f>+E44+E45+E46+E47</f>
        <v>6969819.13</v>
      </c>
      <c r="G48" s="61"/>
      <c r="H48" s="61"/>
    </row>
    <row r="49" spans="1:8" ht="14.25">
      <c r="A49" s="55"/>
      <c r="B49" s="56"/>
      <c r="C49" s="56"/>
      <c r="D49" s="58"/>
      <c r="E49" s="72"/>
      <c r="G49" s="85"/>
      <c r="H49" s="84"/>
    </row>
    <row r="50" spans="1:8" ht="15.75" customHeight="1" thickBot="1">
      <c r="A50" s="55"/>
      <c r="B50" s="112" t="s">
        <v>84</v>
      </c>
      <c r="C50" s="112"/>
      <c r="D50" s="60">
        <f>+D48+D38</f>
        <v>428329068.05</v>
      </c>
      <c r="E50" s="60">
        <f>+E48+E38</f>
        <v>7613211.95</v>
      </c>
      <c r="G50" s="61"/>
      <c r="H50" s="61"/>
    </row>
    <row r="51" spans="1:8" ht="14.25" thickTop="1">
      <c r="A51" s="55"/>
      <c r="B51" s="55"/>
      <c r="C51" s="55"/>
      <c r="D51" s="78">
        <f>+D31-D50</f>
        <v>0</v>
      </c>
      <c r="E51" s="78">
        <f>+E31-E50</f>
        <v>0</v>
      </c>
      <c r="G51" s="87"/>
      <c r="H51" s="87"/>
    </row>
    <row r="52" spans="1:8" ht="14.25">
      <c r="A52" s="55"/>
      <c r="B52" s="55"/>
      <c r="C52" s="55"/>
      <c r="D52" s="58"/>
      <c r="E52" s="53"/>
      <c r="G52" s="87"/>
      <c r="H52" s="87"/>
    </row>
    <row r="53" spans="1:8" ht="14.25">
      <c r="A53" s="55"/>
      <c r="B53" s="55"/>
      <c r="C53" s="55"/>
      <c r="D53" s="58"/>
      <c r="E53" s="53"/>
      <c r="G53" s="87"/>
      <c r="H53" s="87"/>
    </row>
    <row r="54" spans="1:8" ht="14.25">
      <c r="A54" s="55"/>
      <c r="B54" s="55"/>
      <c r="C54" s="55"/>
      <c r="D54" s="58"/>
      <c r="E54" s="53"/>
      <c r="G54" s="87"/>
      <c r="H54" s="87"/>
    </row>
    <row r="55" spans="1:8" ht="14.25">
      <c r="A55" s="55"/>
      <c r="B55" s="55"/>
      <c r="C55" s="55"/>
      <c r="D55" s="58"/>
      <c r="E55" s="53"/>
      <c r="G55" s="87"/>
      <c r="H55" s="87"/>
    </row>
    <row r="56" spans="1:8" ht="17.25" customHeight="1">
      <c r="A56" s="55"/>
      <c r="B56" s="65" t="s">
        <v>96</v>
      </c>
      <c r="C56" s="55"/>
      <c r="D56" s="96" t="s">
        <v>85</v>
      </c>
      <c r="E56" s="96"/>
      <c r="G56" s="87"/>
      <c r="H56" s="87"/>
    </row>
    <row r="57" spans="1:8" ht="14.25">
      <c r="A57" s="55"/>
      <c r="B57" s="66" t="s">
        <v>86</v>
      </c>
      <c r="C57" s="67" t="s">
        <v>97</v>
      </c>
      <c r="D57" s="97" t="s">
        <v>118</v>
      </c>
      <c r="E57" s="97"/>
      <c r="G57" s="87"/>
      <c r="H57" s="87"/>
    </row>
    <row r="58" spans="1:8" ht="18.75" customHeight="1">
      <c r="A58" s="55"/>
      <c r="B58" s="66" t="s">
        <v>87</v>
      </c>
      <c r="C58" s="66" t="s">
        <v>89</v>
      </c>
      <c r="D58" s="97" t="s">
        <v>88</v>
      </c>
      <c r="E58" s="97"/>
      <c r="G58" s="87"/>
      <c r="H58" s="87"/>
    </row>
    <row r="59" spans="1:8" ht="14.25">
      <c r="A59" s="55"/>
      <c r="B59" s="55"/>
      <c r="C59" s="68" t="s">
        <v>90</v>
      </c>
      <c r="D59" s="58"/>
      <c r="E59" s="53"/>
      <c r="G59" s="87"/>
      <c r="H59" s="87"/>
    </row>
    <row r="60" spans="1:8" ht="14.25">
      <c r="A60" s="55"/>
      <c r="B60" s="55"/>
      <c r="C60" s="55"/>
      <c r="D60" s="58"/>
      <c r="E60" s="53"/>
      <c r="G60" s="87"/>
      <c r="H60" s="87"/>
    </row>
    <row r="61" spans="1:8" ht="14.25">
      <c r="A61" s="55"/>
      <c r="B61" s="55"/>
      <c r="C61" s="55"/>
      <c r="D61" s="58"/>
      <c r="E61" s="53"/>
      <c r="G61" s="87"/>
      <c r="H61" s="87"/>
    </row>
    <row r="62" spans="1:8" ht="18.75" customHeight="1">
      <c r="A62" s="55"/>
      <c r="B62" s="55"/>
      <c r="C62" s="67"/>
      <c r="D62" s="58"/>
      <c r="E62" s="53"/>
      <c r="G62" s="87"/>
      <c r="H62" s="87"/>
    </row>
    <row r="63" spans="1:8" ht="17.25" customHeight="1">
      <c r="A63" s="55"/>
      <c r="B63" s="55"/>
      <c r="C63" s="66"/>
      <c r="D63" s="58"/>
      <c r="E63" s="53"/>
      <c r="G63" s="87"/>
      <c r="H63" s="87"/>
    </row>
    <row r="64" spans="1:8" ht="14.25">
      <c r="A64" s="55"/>
      <c r="B64" s="55"/>
      <c r="C64" s="68"/>
      <c r="D64" s="58"/>
      <c r="E64" s="53"/>
      <c r="G64" s="87"/>
      <c r="H64" s="87"/>
    </row>
    <row r="65" spans="1:8" ht="14.25">
      <c r="A65" s="55"/>
      <c r="B65" s="55"/>
      <c r="C65" s="55"/>
      <c r="D65" s="58"/>
      <c r="E65" s="53"/>
      <c r="G65" s="87"/>
      <c r="H65" s="87"/>
    </row>
  </sheetData>
  <sheetProtection/>
  <mergeCells count="45">
    <mergeCell ref="B45:C45"/>
    <mergeCell ref="B46:C46"/>
    <mergeCell ref="B47:C47"/>
    <mergeCell ref="B48:C48"/>
    <mergeCell ref="B50:C50"/>
    <mergeCell ref="B36:C36"/>
    <mergeCell ref="B37:C37"/>
    <mergeCell ref="B38:C38"/>
    <mergeCell ref="B40:C40"/>
    <mergeCell ref="B42:C42"/>
    <mergeCell ref="B44:C44"/>
    <mergeCell ref="B28:C28"/>
    <mergeCell ref="B29:C29"/>
    <mergeCell ref="B31:C31"/>
    <mergeCell ref="B33:C33"/>
    <mergeCell ref="B34:C34"/>
    <mergeCell ref="B35:C35"/>
    <mergeCell ref="B21:C21"/>
    <mergeCell ref="B23:C23"/>
    <mergeCell ref="B24:C24"/>
    <mergeCell ref="B25:C25"/>
    <mergeCell ref="B26:C26"/>
    <mergeCell ref="B27:C27"/>
    <mergeCell ref="B14:D14"/>
    <mergeCell ref="B16:C16"/>
    <mergeCell ref="B17:C17"/>
    <mergeCell ref="B18:C18"/>
    <mergeCell ref="B19:C19"/>
    <mergeCell ref="B20:C20"/>
    <mergeCell ref="B8:D8"/>
    <mergeCell ref="B10:D10"/>
    <mergeCell ref="B11:D11"/>
    <mergeCell ref="B12:D12"/>
    <mergeCell ref="B9:D9"/>
    <mergeCell ref="B13:D13"/>
    <mergeCell ref="D56:E56"/>
    <mergeCell ref="D57:E57"/>
    <mergeCell ref="D58:E58"/>
    <mergeCell ref="B1:D1"/>
    <mergeCell ref="B2:D2"/>
    <mergeCell ref="B3:D3"/>
    <mergeCell ref="B4:D4"/>
    <mergeCell ref="B5:D5"/>
    <mergeCell ref="B6:D6"/>
    <mergeCell ref="B7:D7"/>
  </mergeCells>
  <printOptions/>
  <pageMargins left="0.7" right="0.7" top="0.75" bottom="0.75" header="0.3" footer="0.3"/>
  <pageSetup fitToWidth="0" fitToHeight="1" horizontalDpi="600" verticalDpi="600" orientation="portrait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5"/>
  <sheetViews>
    <sheetView zoomScale="90" zoomScaleNormal="90" zoomScalePageLayoutView="0" workbookViewId="0" topLeftCell="A1">
      <selection activeCell="C8" sqref="C8:C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7109375" style="1" customWidth="1"/>
    <col min="6" max="6" width="16.7109375" style="1" customWidth="1"/>
    <col min="7" max="7" width="14.71093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20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13</v>
      </c>
      <c r="D8" s="102" t="s">
        <v>14</v>
      </c>
      <c r="E8" s="104" t="s">
        <v>27</v>
      </c>
      <c r="F8" s="100" t="s">
        <v>11</v>
      </c>
      <c r="G8" s="102" t="s">
        <v>12</v>
      </c>
      <c r="H8" s="104" t="s">
        <v>29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8" ht="30.75" customHeight="1">
      <c r="A10" s="20">
        <v>1</v>
      </c>
      <c r="B10" s="17" t="s">
        <v>1</v>
      </c>
      <c r="C10" s="29">
        <v>8275.63</v>
      </c>
      <c r="D10" s="30">
        <v>1852.93</v>
      </c>
      <c r="E10" s="32">
        <v>6422.7</v>
      </c>
      <c r="F10" s="29">
        <v>372403.35</v>
      </c>
      <c r="G10" s="30">
        <v>86438.73</v>
      </c>
      <c r="H10" s="32">
        <v>285964.62</v>
      </c>
    </row>
    <row r="11" spans="1:8" ht="15" customHeight="1">
      <c r="A11" s="20">
        <v>2</v>
      </c>
      <c r="B11" s="17" t="s">
        <v>2</v>
      </c>
      <c r="C11" s="29">
        <v>16493.02</v>
      </c>
      <c r="D11" s="30">
        <v>4545.75</v>
      </c>
      <c r="E11" s="31">
        <v>11947.27</v>
      </c>
      <c r="F11" s="29">
        <v>742185.9</v>
      </c>
      <c r="G11" s="30">
        <v>212142.36</v>
      </c>
      <c r="H11" s="31">
        <v>530043.54</v>
      </c>
    </row>
    <row r="12" spans="1:8" ht="15" customHeight="1">
      <c r="A12" s="20">
        <v>3</v>
      </c>
      <c r="B12" s="17" t="s">
        <v>3</v>
      </c>
      <c r="C12" s="29">
        <v>36405.45</v>
      </c>
      <c r="D12" s="30">
        <v>7819.12</v>
      </c>
      <c r="E12" s="31">
        <v>28586.33</v>
      </c>
      <c r="F12" s="29">
        <v>1638245.25</v>
      </c>
      <c r="G12" s="30">
        <v>364940.66</v>
      </c>
      <c r="H12" s="31">
        <v>1273304.59</v>
      </c>
    </row>
    <row r="13" spans="1:8" ht="15" customHeight="1">
      <c r="A13" s="20">
        <v>4</v>
      </c>
      <c r="B13" s="17" t="s">
        <v>4</v>
      </c>
      <c r="C13" s="29">
        <v>361778.9</v>
      </c>
      <c r="D13" s="30">
        <v>45752.12</v>
      </c>
      <c r="E13" s="31">
        <v>316026.78</v>
      </c>
      <c r="F13" s="29">
        <v>16280050.5</v>
      </c>
      <c r="G13" s="30">
        <v>2138957.66</v>
      </c>
      <c r="H13" s="31">
        <v>14141092.84</v>
      </c>
    </row>
    <row r="14" spans="1:8" ht="15" customHeight="1">
      <c r="A14" s="20">
        <v>5</v>
      </c>
      <c r="B14" s="17" t="s">
        <v>5</v>
      </c>
      <c r="C14" s="29">
        <v>86580.72</v>
      </c>
      <c r="D14" s="30">
        <v>13531.42</v>
      </c>
      <c r="E14" s="31">
        <v>73049.3</v>
      </c>
      <c r="F14" s="29">
        <v>3896132.4</v>
      </c>
      <c r="G14" s="30">
        <v>632636.56</v>
      </c>
      <c r="H14" s="31">
        <v>3263495.84</v>
      </c>
    </row>
    <row r="15" spans="1:8" ht="15" customHeight="1">
      <c r="A15" s="20">
        <v>6</v>
      </c>
      <c r="B15" s="17" t="s">
        <v>6</v>
      </c>
      <c r="C15" s="29">
        <v>20217.47</v>
      </c>
      <c r="D15" s="30">
        <v>2564.06</v>
      </c>
      <c r="E15" s="31">
        <v>17653.41</v>
      </c>
      <c r="F15" s="29">
        <v>909786.15</v>
      </c>
      <c r="G15" s="30">
        <v>119624.98</v>
      </c>
      <c r="H15" s="31">
        <v>790161.17</v>
      </c>
    </row>
    <row r="16" spans="1:8" ht="15" customHeight="1">
      <c r="A16" s="20">
        <v>7</v>
      </c>
      <c r="B16" s="17" t="s">
        <v>7</v>
      </c>
      <c r="C16" s="29">
        <v>13152.07</v>
      </c>
      <c r="D16" s="30">
        <v>2712.59</v>
      </c>
      <c r="E16" s="31">
        <v>10439.48</v>
      </c>
      <c r="F16" s="29">
        <v>591843.15</v>
      </c>
      <c r="G16" s="30">
        <v>126705.38</v>
      </c>
      <c r="H16" s="31">
        <v>465137.77</v>
      </c>
    </row>
    <row r="17" spans="1:8" ht="15" customHeight="1">
      <c r="A17" s="20">
        <v>8</v>
      </c>
      <c r="B17" s="17" t="s">
        <v>8</v>
      </c>
      <c r="C17" s="29">
        <v>72362.58</v>
      </c>
      <c r="D17" s="30">
        <v>17647.07</v>
      </c>
      <c r="E17" s="31">
        <v>54715.51</v>
      </c>
      <c r="F17" s="29">
        <v>3256316.1</v>
      </c>
      <c r="G17" s="30">
        <v>823431.05</v>
      </c>
      <c r="H17" s="31">
        <v>2432885.05</v>
      </c>
    </row>
    <row r="18" spans="1:8" ht="15" customHeight="1">
      <c r="A18" s="20">
        <v>9</v>
      </c>
      <c r="B18" s="19" t="s">
        <v>9</v>
      </c>
      <c r="C18" s="29">
        <v>0</v>
      </c>
      <c r="D18" s="30">
        <v>0</v>
      </c>
      <c r="E18" s="31">
        <v>0</v>
      </c>
      <c r="F18" s="29">
        <v>0</v>
      </c>
      <c r="G18" s="30">
        <v>0</v>
      </c>
      <c r="H18" s="31">
        <v>0</v>
      </c>
    </row>
    <row r="19" spans="1:8" ht="15" customHeight="1" thickBot="1">
      <c r="A19" s="21"/>
      <c r="B19" s="18" t="s">
        <v>10</v>
      </c>
      <c r="C19" s="45">
        <f aca="true" t="shared" si="0" ref="C19:H19">SUM(C10:C18)</f>
        <v>615265.8399999999</v>
      </c>
      <c r="D19" s="37">
        <f t="shared" si="0"/>
        <v>96425.06</v>
      </c>
      <c r="E19" s="38">
        <f t="shared" si="0"/>
        <v>518840.77999999997</v>
      </c>
      <c r="F19" s="45">
        <f t="shared" si="0"/>
        <v>27686962.799999997</v>
      </c>
      <c r="G19" s="37">
        <f t="shared" si="0"/>
        <v>4504877.38</v>
      </c>
      <c r="H19" s="38">
        <f t="shared" si="0"/>
        <v>23182085.42</v>
      </c>
    </row>
    <row r="20" spans="1:8" ht="15" customHeight="1" thickBot="1" thickTop="1">
      <c r="A20" s="22"/>
      <c r="B20" s="16"/>
      <c r="C20" s="23"/>
      <c r="D20" s="24"/>
      <c r="E20" s="25"/>
      <c r="F20" s="26"/>
      <c r="G20" s="27"/>
      <c r="H20" s="28"/>
    </row>
    <row r="21" ht="15" customHeight="1"/>
    <row r="22" ht="15" customHeight="1"/>
    <row r="23" ht="15" customHeight="1"/>
    <row r="25" spans="2:6" ht="12.75">
      <c r="B25" s="35" t="s">
        <v>22</v>
      </c>
      <c r="F25" s="6" t="s">
        <v>23</v>
      </c>
    </row>
  </sheetData>
  <sheetProtection/>
  <mergeCells count="13">
    <mergeCell ref="D8:D9"/>
    <mergeCell ref="E8:E9"/>
    <mergeCell ref="B8:B9"/>
    <mergeCell ref="F8:F9"/>
    <mergeCell ref="G8:G9"/>
    <mergeCell ref="H8:H9"/>
    <mergeCell ref="A8:A9"/>
    <mergeCell ref="B2:H2"/>
    <mergeCell ref="B3:H3"/>
    <mergeCell ref="B4:H4"/>
    <mergeCell ref="B5:H5"/>
    <mergeCell ref="B6:H6"/>
    <mergeCell ref="C8:C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54"/>
  <sheetViews>
    <sheetView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24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13</v>
      </c>
      <c r="D8" s="102" t="s">
        <v>25</v>
      </c>
      <c r="E8" s="104" t="s">
        <v>27</v>
      </c>
      <c r="F8" s="100" t="s">
        <v>11</v>
      </c>
      <c r="G8" s="102" t="s">
        <v>26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8" ht="39" customHeight="1">
      <c r="A10" s="42">
        <v>1</v>
      </c>
      <c r="B10" s="49" t="s">
        <v>1</v>
      </c>
      <c r="C10" s="46">
        <v>8275.63</v>
      </c>
      <c r="D10" s="47">
        <v>7928.47</v>
      </c>
      <c r="E10" s="32">
        <v>347.16</v>
      </c>
      <c r="F10" s="46">
        <v>372403.35</v>
      </c>
      <c r="G10" s="47">
        <v>372913.27</v>
      </c>
      <c r="H10" s="32">
        <v>-509.92</v>
      </c>
    </row>
    <row r="11" spans="1:8" ht="23.25" customHeight="1">
      <c r="A11" s="42">
        <v>2</v>
      </c>
      <c r="B11" s="49" t="s">
        <v>2</v>
      </c>
      <c r="C11" s="46">
        <v>16493.02</v>
      </c>
      <c r="D11" s="47">
        <v>11459.11</v>
      </c>
      <c r="E11" s="48">
        <v>5033.91</v>
      </c>
      <c r="F11" s="46">
        <v>742185.9</v>
      </c>
      <c r="G11" s="47">
        <v>537850.16</v>
      </c>
      <c r="H11" s="48">
        <v>204335.74</v>
      </c>
    </row>
    <row r="12" spans="1:8" ht="15" customHeight="1">
      <c r="A12" s="42">
        <v>3</v>
      </c>
      <c r="B12" s="49" t="s">
        <v>3</v>
      </c>
      <c r="C12" s="46">
        <v>36405.45</v>
      </c>
      <c r="D12" s="47">
        <v>17293.23</v>
      </c>
      <c r="E12" s="48">
        <v>19112.22</v>
      </c>
      <c r="F12" s="46">
        <v>1638245.25</v>
      </c>
      <c r="G12" s="47">
        <v>811212.6</v>
      </c>
      <c r="H12" s="48">
        <v>827032.65</v>
      </c>
    </row>
    <row r="13" spans="1:8" ht="15" customHeight="1">
      <c r="A13" s="42">
        <v>4</v>
      </c>
      <c r="B13" s="49" t="s">
        <v>4</v>
      </c>
      <c r="C13" s="46">
        <v>361778.9</v>
      </c>
      <c r="D13" s="47">
        <v>118733.51</v>
      </c>
      <c r="E13" s="48">
        <v>243045.39</v>
      </c>
      <c r="F13" s="46">
        <v>16280050.5</v>
      </c>
      <c r="G13" s="47">
        <v>5580183.73</v>
      </c>
      <c r="H13" s="48">
        <v>10699866.77</v>
      </c>
    </row>
    <row r="14" spans="1:8" ht="15" customHeight="1">
      <c r="A14" s="42">
        <v>5</v>
      </c>
      <c r="B14" s="49" t="s">
        <v>5</v>
      </c>
      <c r="C14" s="46">
        <v>86580.72</v>
      </c>
      <c r="D14" s="47">
        <v>33570.86</v>
      </c>
      <c r="E14" s="48">
        <v>53009.86</v>
      </c>
      <c r="F14" s="46">
        <v>3896132.4</v>
      </c>
      <c r="G14" s="47">
        <v>1575911.83</v>
      </c>
      <c r="H14" s="48">
        <v>2320220.57</v>
      </c>
    </row>
    <row r="15" spans="1:8" ht="15" customHeight="1">
      <c r="A15" s="42">
        <v>6</v>
      </c>
      <c r="B15" s="49" t="s">
        <v>6</v>
      </c>
      <c r="C15" s="46">
        <v>20217.47</v>
      </c>
      <c r="D15" s="47">
        <v>7710.55</v>
      </c>
      <c r="E15" s="48">
        <v>12506.92</v>
      </c>
      <c r="F15" s="46">
        <v>909786.15</v>
      </c>
      <c r="G15" s="47">
        <v>361884.17</v>
      </c>
      <c r="H15" s="48">
        <v>547901.98</v>
      </c>
    </row>
    <row r="16" spans="1:8" ht="15" customHeight="1">
      <c r="A16" s="42">
        <v>7</v>
      </c>
      <c r="B16" s="49" t="s">
        <v>7</v>
      </c>
      <c r="C16" s="46">
        <v>13152.07</v>
      </c>
      <c r="D16" s="47">
        <v>3958.26</v>
      </c>
      <c r="E16" s="48">
        <v>9193.81</v>
      </c>
      <c r="F16" s="46">
        <v>591843.15</v>
      </c>
      <c r="G16" s="47">
        <v>185356.53</v>
      </c>
      <c r="H16" s="48">
        <v>406486.62</v>
      </c>
    </row>
    <row r="17" spans="1:8" ht="15" customHeight="1">
      <c r="A17" s="42">
        <v>8</v>
      </c>
      <c r="B17" s="49" t="s">
        <v>8</v>
      </c>
      <c r="C17" s="46">
        <v>72362.58</v>
      </c>
      <c r="D17" s="47">
        <v>38672.55</v>
      </c>
      <c r="E17" s="48">
        <v>33690.03</v>
      </c>
      <c r="F17" s="46">
        <v>3256316.1</v>
      </c>
      <c r="G17" s="47">
        <v>1812751.61</v>
      </c>
      <c r="H17" s="48">
        <v>1443564.49</v>
      </c>
    </row>
    <row r="18" spans="1:8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</row>
    <row r="19" spans="1:8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239326.53999999998</v>
      </c>
      <c r="E19" s="38">
        <f t="shared" si="0"/>
        <v>375939.29999999993</v>
      </c>
      <c r="F19" s="45">
        <f t="shared" si="0"/>
        <v>27686962.799999997</v>
      </c>
      <c r="G19" s="37">
        <f t="shared" si="0"/>
        <v>11238063.899999999</v>
      </c>
      <c r="H19" s="38">
        <f t="shared" si="0"/>
        <v>16448898.9</v>
      </c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ht="12.75"/>
    <row r="44" spans="1:5" ht="14.25">
      <c r="A44" s="4"/>
      <c r="B44" s="4"/>
      <c r="C44" s="4"/>
      <c r="D44" s="4"/>
      <c r="E44" s="4"/>
    </row>
    <row r="45" spans="1:8" ht="14.25">
      <c r="A45" s="4"/>
      <c r="B45" s="4"/>
      <c r="C45" s="10"/>
      <c r="D45" s="10"/>
      <c r="E45" s="10"/>
      <c r="G45" s="11"/>
      <c r="H45" s="11"/>
    </row>
    <row r="46" spans="1:8" ht="14.25">
      <c r="A46" s="4"/>
      <c r="B46" s="4"/>
      <c r="C46" s="10"/>
      <c r="D46" s="10"/>
      <c r="E46" s="10"/>
      <c r="G46" s="11"/>
      <c r="H46" s="11"/>
    </row>
    <row r="47" spans="1:8" ht="14.25">
      <c r="A47" s="4"/>
      <c r="B47" s="4"/>
      <c r="C47" s="10"/>
      <c r="D47" s="10"/>
      <c r="E47" s="10"/>
      <c r="G47" s="11"/>
      <c r="H47" s="11"/>
    </row>
    <row r="48" spans="1:8" ht="14.25">
      <c r="A48" s="4"/>
      <c r="B48" s="4"/>
      <c r="C48" s="10"/>
      <c r="D48" s="10"/>
      <c r="E48" s="10"/>
      <c r="G48" s="11"/>
      <c r="H48" s="11"/>
    </row>
    <row r="49" spans="1:8" ht="14.25">
      <c r="A49" s="4"/>
      <c r="B49" s="4"/>
      <c r="C49" s="10"/>
      <c r="D49" s="10"/>
      <c r="E49" s="10"/>
      <c r="G49" s="11"/>
      <c r="H49" s="11"/>
    </row>
    <row r="50" spans="1:8" ht="14.25">
      <c r="A50" s="4"/>
      <c r="B50" s="4"/>
      <c r="C50" s="10"/>
      <c r="D50" s="10"/>
      <c r="E50" s="10"/>
      <c r="G50" s="11"/>
      <c r="H50" s="11"/>
    </row>
    <row r="51" spans="1:8" ht="14.25">
      <c r="A51" s="4"/>
      <c r="B51" s="4"/>
      <c r="C51" s="10"/>
      <c r="D51" s="10"/>
      <c r="E51" s="10"/>
      <c r="G51" s="11"/>
      <c r="H51" s="11"/>
    </row>
    <row r="52" spans="1:8" ht="14.25">
      <c r="A52" s="4"/>
      <c r="B52" s="4"/>
      <c r="C52" s="10"/>
      <c r="D52" s="10"/>
      <c r="E52" s="10"/>
      <c r="G52" s="11"/>
      <c r="H52" s="11"/>
    </row>
    <row r="53" spans="1:5" ht="14.25">
      <c r="A53" s="4"/>
      <c r="B53" s="4"/>
      <c r="C53" s="10"/>
      <c r="D53" s="10"/>
      <c r="E53" s="10"/>
    </row>
    <row r="54" spans="1:5" ht="14.25">
      <c r="A54" s="4"/>
      <c r="B54" s="4"/>
      <c r="C54" s="10"/>
      <c r="D54" s="10"/>
      <c r="E54" s="10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54"/>
  <sheetViews>
    <sheetView zoomScale="90" zoomScaleNormal="90" zoomScalePageLayoutView="0" workbookViewId="0" topLeftCell="A1">
      <selection activeCell="K12" sqref="K12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3.42187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30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13</v>
      </c>
      <c r="D8" s="114" t="s">
        <v>31</v>
      </c>
      <c r="E8" s="104" t="s">
        <v>27</v>
      </c>
      <c r="F8" s="100" t="s">
        <v>11</v>
      </c>
      <c r="G8" s="114" t="s">
        <v>32</v>
      </c>
      <c r="H8" s="104" t="s">
        <v>28</v>
      </c>
    </row>
    <row r="9" spans="1:8" ht="12.75" customHeight="1" thickBot="1">
      <c r="A9" s="99"/>
      <c r="B9" s="99"/>
      <c r="C9" s="101"/>
      <c r="D9" s="115"/>
      <c r="E9" s="105"/>
      <c r="F9" s="101"/>
      <c r="G9" s="115"/>
      <c r="H9" s="105"/>
    </row>
    <row r="10" spans="1:13" ht="39" customHeight="1">
      <c r="A10" s="42">
        <v>1</v>
      </c>
      <c r="B10" s="49" t="s">
        <v>1</v>
      </c>
      <c r="C10" s="46">
        <v>8275.63</v>
      </c>
      <c r="D10" s="47">
        <v>12739.51</v>
      </c>
      <c r="E10" s="32">
        <v>-4463.88</v>
      </c>
      <c r="F10" s="46">
        <v>372403.35</v>
      </c>
      <c r="G10" s="47">
        <v>600407.32</v>
      </c>
      <c r="H10" s="32">
        <v>-228003.97</v>
      </c>
      <c r="K10" s="12"/>
      <c r="L10" s="12"/>
      <c r="M10" s="12"/>
    </row>
    <row r="11" spans="1:13" ht="23.25" customHeight="1">
      <c r="A11" s="42">
        <v>2</v>
      </c>
      <c r="B11" s="49" t="s">
        <v>2</v>
      </c>
      <c r="C11" s="46">
        <v>16493.02</v>
      </c>
      <c r="D11" s="47">
        <v>15971.1</v>
      </c>
      <c r="E11" s="48">
        <v>521.92</v>
      </c>
      <c r="F11" s="46">
        <v>742185.9</v>
      </c>
      <c r="G11" s="47">
        <v>751009.36</v>
      </c>
      <c r="H11" s="48">
        <v>-8823.46</v>
      </c>
      <c r="K11" s="12"/>
      <c r="L11" s="12"/>
      <c r="M11" s="12"/>
    </row>
    <row r="12" spans="1:13" ht="15" customHeight="1">
      <c r="A12" s="42">
        <v>3</v>
      </c>
      <c r="B12" s="49" t="s">
        <v>3</v>
      </c>
      <c r="C12" s="46">
        <v>36405.45</v>
      </c>
      <c r="D12" s="47">
        <v>24307.29</v>
      </c>
      <c r="E12" s="48">
        <v>12098.16</v>
      </c>
      <c r="F12" s="46">
        <v>1638245.25</v>
      </c>
      <c r="G12" s="47">
        <v>1142553.83</v>
      </c>
      <c r="H12" s="48">
        <v>495691.42</v>
      </c>
      <c r="K12" s="12"/>
      <c r="L12" s="12"/>
      <c r="M12" s="12"/>
    </row>
    <row r="13" spans="1:13" ht="15" customHeight="1">
      <c r="A13" s="42">
        <v>4</v>
      </c>
      <c r="B13" s="49" t="s">
        <v>4</v>
      </c>
      <c r="C13" s="46">
        <v>361778.9</v>
      </c>
      <c r="D13" s="47">
        <v>209661.57</v>
      </c>
      <c r="E13" s="48">
        <v>152117.33</v>
      </c>
      <c r="F13" s="46">
        <v>16280050.5</v>
      </c>
      <c r="G13" s="47">
        <v>9878184.51</v>
      </c>
      <c r="H13" s="48">
        <v>6401865.99</v>
      </c>
      <c r="K13" s="12"/>
      <c r="L13" s="12"/>
      <c r="M13" s="12"/>
    </row>
    <row r="14" spans="1:13" ht="15" customHeight="1">
      <c r="A14" s="42">
        <v>5</v>
      </c>
      <c r="B14" s="49" t="s">
        <v>5</v>
      </c>
      <c r="C14" s="46">
        <v>86580.72</v>
      </c>
      <c r="D14" s="47">
        <v>46004.61</v>
      </c>
      <c r="E14" s="48">
        <v>40576.11</v>
      </c>
      <c r="F14" s="46">
        <v>3896132.4</v>
      </c>
      <c r="G14" s="47">
        <v>2169143.98</v>
      </c>
      <c r="H14" s="48">
        <v>1726988.42</v>
      </c>
      <c r="K14" s="12"/>
      <c r="L14" s="12"/>
      <c r="M14" s="12"/>
    </row>
    <row r="15" spans="1:13" ht="15" customHeight="1">
      <c r="A15" s="42">
        <v>6</v>
      </c>
      <c r="B15" s="49" t="s">
        <v>6</v>
      </c>
      <c r="C15" s="46">
        <v>20217.47</v>
      </c>
      <c r="D15" s="47">
        <v>11974.23</v>
      </c>
      <c r="E15" s="48">
        <v>8243.24</v>
      </c>
      <c r="F15" s="46">
        <v>909786.15</v>
      </c>
      <c r="G15" s="47">
        <v>563239.15</v>
      </c>
      <c r="H15" s="48">
        <v>346547</v>
      </c>
      <c r="K15" s="12"/>
      <c r="L15" s="12"/>
      <c r="M15" s="12"/>
    </row>
    <row r="16" spans="1:13" ht="15" customHeight="1">
      <c r="A16" s="42">
        <v>7</v>
      </c>
      <c r="B16" s="49" t="s">
        <v>7</v>
      </c>
      <c r="C16" s="46">
        <v>13152.07</v>
      </c>
      <c r="D16" s="47">
        <v>6782.4</v>
      </c>
      <c r="E16" s="48">
        <v>6369.67</v>
      </c>
      <c r="F16" s="46">
        <v>591843.15</v>
      </c>
      <c r="G16" s="47">
        <v>318811.91</v>
      </c>
      <c r="H16" s="48">
        <v>273031.24</v>
      </c>
      <c r="K16" s="12"/>
      <c r="L16" s="12"/>
      <c r="M16" s="12"/>
    </row>
    <row r="17" spans="1:13" ht="15" customHeight="1">
      <c r="A17" s="42">
        <v>8</v>
      </c>
      <c r="B17" s="49" t="s">
        <v>8</v>
      </c>
      <c r="C17" s="46">
        <v>72362.58</v>
      </c>
      <c r="D17" s="47">
        <v>56886.77</v>
      </c>
      <c r="E17" s="48">
        <v>15475.81</v>
      </c>
      <c r="F17" s="46">
        <v>3256316.1</v>
      </c>
      <c r="G17" s="47">
        <v>2673109.2</v>
      </c>
      <c r="H17" s="48">
        <v>583206.9</v>
      </c>
      <c r="K17" s="12"/>
      <c r="L17" s="12"/>
      <c r="M17" s="12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2"/>
      <c r="L18" s="12"/>
      <c r="M18" s="12"/>
    </row>
    <row r="19" spans="1:13" ht="15" customHeight="1" thickBot="1">
      <c r="A19" s="43"/>
      <c r="B19" s="50" t="s">
        <v>10</v>
      </c>
      <c r="C19" s="45">
        <f aca="true" t="shared" si="0" ref="C19:H19">SUM(C10:C18)</f>
        <v>615265.8399999999</v>
      </c>
      <c r="D19" s="37">
        <f t="shared" si="0"/>
        <v>384327.48000000004</v>
      </c>
      <c r="E19" s="38">
        <f t="shared" si="0"/>
        <v>230938.36000000002</v>
      </c>
      <c r="F19" s="45">
        <f t="shared" si="0"/>
        <v>27686962.799999997</v>
      </c>
      <c r="G19" s="37">
        <f t="shared" si="0"/>
        <v>18096459.26</v>
      </c>
      <c r="H19" s="38">
        <f t="shared" si="0"/>
        <v>9590503.540000001</v>
      </c>
      <c r="K19" s="12"/>
      <c r="L19" s="12"/>
      <c r="M19" s="12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3"/>
      <c r="D36" s="13"/>
    </row>
    <row r="37" spans="3:4" ht="14.25">
      <c r="C37" s="13"/>
      <c r="D37" s="13"/>
    </row>
    <row r="38" spans="3:4" ht="14.25">
      <c r="C38" s="13"/>
      <c r="D38" s="13"/>
    </row>
    <row r="39" spans="3:4" ht="14.25">
      <c r="C39" s="13"/>
      <c r="D39" s="13"/>
    </row>
    <row r="40" spans="3:4" ht="14.25">
      <c r="C40" s="13"/>
      <c r="D40" s="13"/>
    </row>
    <row r="41" spans="3:4" ht="14.25">
      <c r="C41" s="13"/>
      <c r="D41" s="13"/>
    </row>
    <row r="42" spans="3:4" ht="14.25">
      <c r="C42" s="13"/>
      <c r="D42" s="13"/>
    </row>
    <row r="43" spans="3:4" ht="14.25">
      <c r="C43" s="13"/>
      <c r="D43" s="13"/>
    </row>
    <row r="44" spans="1:5" ht="14.25">
      <c r="A44" s="34"/>
      <c r="B44" s="34"/>
      <c r="C44" s="34"/>
      <c r="D44" s="34"/>
      <c r="E44" s="34"/>
    </row>
    <row r="45" spans="1:8" ht="14.25">
      <c r="A45" s="34"/>
      <c r="B45" s="34"/>
      <c r="C45" s="11"/>
      <c r="D45" s="11"/>
      <c r="E45" s="11"/>
      <c r="G45" s="11"/>
      <c r="H45" s="11"/>
    </row>
    <row r="46" spans="1:8" ht="14.25">
      <c r="A46" s="34"/>
      <c r="B46" s="34"/>
      <c r="C46" s="11"/>
      <c r="D46" s="11"/>
      <c r="E46" s="11"/>
      <c r="G46" s="11"/>
      <c r="H46" s="11"/>
    </row>
    <row r="47" spans="1:8" ht="14.25">
      <c r="A47" s="34"/>
      <c r="B47" s="34"/>
      <c r="C47" s="11"/>
      <c r="D47" s="11"/>
      <c r="E47" s="11"/>
      <c r="G47" s="11"/>
      <c r="H47" s="11"/>
    </row>
    <row r="48" spans="1:8" ht="14.25">
      <c r="A48" s="34"/>
      <c r="B48" s="34"/>
      <c r="C48" s="11"/>
      <c r="D48" s="11"/>
      <c r="E48" s="11"/>
      <c r="G48" s="11"/>
      <c r="H48" s="11"/>
    </row>
    <row r="49" spans="1:8" ht="14.25">
      <c r="A49" s="34"/>
      <c r="B49" s="34"/>
      <c r="C49" s="11"/>
      <c r="D49" s="11"/>
      <c r="E49" s="11"/>
      <c r="G49" s="11"/>
      <c r="H49" s="11"/>
    </row>
    <row r="50" spans="1:8" ht="14.25">
      <c r="A50" s="34"/>
      <c r="B50" s="34"/>
      <c r="C50" s="11"/>
      <c r="D50" s="11"/>
      <c r="E50" s="11"/>
      <c r="G50" s="11"/>
      <c r="H50" s="11"/>
    </row>
    <row r="51" spans="1:8" ht="14.25">
      <c r="A51" s="34"/>
      <c r="B51" s="34"/>
      <c r="C51" s="11"/>
      <c r="D51" s="11"/>
      <c r="E51" s="11"/>
      <c r="G51" s="11"/>
      <c r="H51" s="11"/>
    </row>
    <row r="52" spans="1:8" ht="14.25">
      <c r="A52" s="34"/>
      <c r="B52" s="34"/>
      <c r="C52" s="11"/>
      <c r="D52" s="11"/>
      <c r="E52" s="11"/>
      <c r="G52" s="11"/>
      <c r="H52" s="11"/>
    </row>
    <row r="53" spans="1:5" ht="14.25">
      <c r="A53" s="34"/>
      <c r="B53" s="34"/>
      <c r="C53" s="11"/>
      <c r="D53" s="11"/>
      <c r="E53" s="11"/>
    </row>
    <row r="54" spans="1:5" ht="14.25">
      <c r="A54" s="34"/>
      <c r="B54" s="34"/>
      <c r="C54" s="11"/>
      <c r="D54" s="11"/>
      <c r="E54" s="11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003906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33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34</v>
      </c>
      <c r="D8" s="102" t="s">
        <v>35</v>
      </c>
      <c r="E8" s="104" t="s">
        <v>27</v>
      </c>
      <c r="F8" s="100" t="s">
        <v>36</v>
      </c>
      <c r="G8" s="102" t="s">
        <v>37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13" ht="39" customHeight="1">
      <c r="A10" s="42">
        <v>1</v>
      </c>
      <c r="B10" s="49" t="s">
        <v>1</v>
      </c>
      <c r="C10" s="46">
        <v>132242.72</v>
      </c>
      <c r="D10" s="47">
        <v>7418.17</v>
      </c>
      <c r="E10" s="32">
        <v>124824.55</v>
      </c>
      <c r="F10" s="46">
        <v>5950922.4</v>
      </c>
      <c r="G10" s="47">
        <v>350913.38</v>
      </c>
      <c r="H10" s="32">
        <v>5600009.02</v>
      </c>
      <c r="K10" s="15"/>
      <c r="L10" s="15"/>
      <c r="M10" s="1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5852.04</v>
      </c>
      <c r="E11" s="48">
        <v>81373.32</v>
      </c>
      <c r="F11" s="46">
        <v>3925141.2</v>
      </c>
      <c r="G11" s="47">
        <v>276831.34</v>
      </c>
      <c r="H11" s="48">
        <v>3648309.86</v>
      </c>
      <c r="K11" s="15"/>
      <c r="L11" s="15"/>
      <c r="M11" s="15"/>
    </row>
    <row r="12" spans="1:13" ht="15" customHeight="1">
      <c r="A12" s="42">
        <v>3</v>
      </c>
      <c r="B12" s="49" t="s">
        <v>3</v>
      </c>
      <c r="C12" s="46">
        <v>156242.3</v>
      </c>
      <c r="D12" s="47">
        <v>18182.15</v>
      </c>
      <c r="E12" s="48">
        <v>138060.15</v>
      </c>
      <c r="F12" s="46">
        <v>7030903.5</v>
      </c>
      <c r="G12" s="47">
        <v>860104.98</v>
      </c>
      <c r="H12" s="48">
        <v>6170798.52</v>
      </c>
      <c r="K12" s="15"/>
      <c r="L12" s="15"/>
      <c r="M12" s="1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85825.42</v>
      </c>
      <c r="E13" s="48">
        <v>465149.72</v>
      </c>
      <c r="F13" s="46">
        <v>24793881.3</v>
      </c>
      <c r="G13" s="47">
        <v>4059936.44</v>
      </c>
      <c r="H13" s="48">
        <v>20733944.86</v>
      </c>
      <c r="K13" s="15"/>
      <c r="L13" s="15"/>
      <c r="M13" s="1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9182.5</v>
      </c>
      <c r="E14" s="48">
        <v>1247569.39</v>
      </c>
      <c r="F14" s="46">
        <v>56553835.05</v>
      </c>
      <c r="G14" s="47">
        <v>434342.32</v>
      </c>
      <c r="H14" s="48">
        <v>56119492.73</v>
      </c>
      <c r="K14" s="15"/>
      <c r="L14" s="15"/>
      <c r="M14" s="15"/>
    </row>
    <row r="15" spans="1:13" ht="15" customHeight="1">
      <c r="A15" s="42">
        <v>6</v>
      </c>
      <c r="B15" s="49" t="s">
        <v>6</v>
      </c>
      <c r="C15" s="46">
        <v>64426.58</v>
      </c>
      <c r="D15" s="47">
        <v>3383.77</v>
      </c>
      <c r="E15" s="48">
        <v>61042.81</v>
      </c>
      <c r="F15" s="46">
        <v>2899196.1</v>
      </c>
      <c r="G15" s="47">
        <v>160004.99</v>
      </c>
      <c r="H15" s="48">
        <v>2739191.11</v>
      </c>
      <c r="K15" s="15"/>
      <c r="L15" s="15"/>
      <c r="M15" s="15"/>
    </row>
    <row r="16" spans="1:13" ht="15" customHeight="1">
      <c r="A16" s="42">
        <v>7</v>
      </c>
      <c r="B16" s="49" t="s">
        <v>7</v>
      </c>
      <c r="C16" s="46">
        <v>49071.81</v>
      </c>
      <c r="D16" s="47">
        <v>1221.87</v>
      </c>
      <c r="E16" s="48">
        <v>47849.94</v>
      </c>
      <c r="F16" s="46">
        <v>2208231.45</v>
      </c>
      <c r="G16" s="47">
        <v>57788.1</v>
      </c>
      <c r="H16" s="48">
        <v>2150443.35</v>
      </c>
      <c r="K16" s="15"/>
      <c r="L16" s="15"/>
      <c r="M16" s="15"/>
    </row>
    <row r="17" spans="1:13" ht="15" customHeight="1">
      <c r="A17" s="42">
        <v>8</v>
      </c>
      <c r="B17" s="49" t="s">
        <v>8</v>
      </c>
      <c r="C17" s="46">
        <v>55009.52</v>
      </c>
      <c r="D17" s="47">
        <v>25798.74</v>
      </c>
      <c r="E17" s="48">
        <v>29210.78</v>
      </c>
      <c r="F17" s="46">
        <v>2475428.4</v>
      </c>
      <c r="G17" s="47">
        <v>1220384.97</v>
      </c>
      <c r="H17" s="48">
        <v>1255043.43</v>
      </c>
      <c r="K17" s="15"/>
      <c r="L17" s="15"/>
      <c r="M17" s="15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15"/>
      <c r="L18" s="15"/>
      <c r="M18" s="1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156864.66</v>
      </c>
      <c r="E19" s="38">
        <f t="shared" si="0"/>
        <v>2195080.6599999997</v>
      </c>
      <c r="F19" s="45">
        <f t="shared" si="0"/>
        <v>105837539.4</v>
      </c>
      <c r="G19" s="37">
        <f t="shared" si="0"/>
        <v>7420306.52</v>
      </c>
      <c r="H19" s="38">
        <f t="shared" si="0"/>
        <v>98417232.88</v>
      </c>
      <c r="K19" s="15"/>
      <c r="L19" s="15"/>
      <c r="M19" s="15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12"/>
      <c r="D36" s="12"/>
    </row>
    <row r="37" spans="3:4" ht="14.25">
      <c r="C37" s="12"/>
      <c r="D37" s="12"/>
    </row>
    <row r="38" spans="3:4" ht="14.25">
      <c r="C38" s="12"/>
      <c r="D38" s="12"/>
    </row>
    <row r="39" spans="3:4" ht="14.25">
      <c r="C39" s="12"/>
      <c r="D39" s="12"/>
    </row>
    <row r="40" spans="3:4" ht="14.25">
      <c r="C40" s="12"/>
      <c r="D40" s="12"/>
    </row>
    <row r="41" spans="3:4" ht="14.25">
      <c r="C41" s="12"/>
      <c r="D41" s="12"/>
    </row>
    <row r="42" spans="3:4" ht="14.25">
      <c r="C42" s="12"/>
      <c r="D42" s="12"/>
    </row>
    <row r="43" spans="3:4" ht="14.25">
      <c r="C43" s="12"/>
      <c r="D43" s="12"/>
    </row>
    <row r="44" spans="1:5" ht="14.25">
      <c r="A44" s="33"/>
      <c r="B44" s="33"/>
      <c r="C44" s="33"/>
      <c r="D44" s="33"/>
      <c r="E44" s="33"/>
    </row>
    <row r="45" spans="1:8" ht="14.25">
      <c r="A45" s="33"/>
      <c r="B45" s="33"/>
      <c r="C45" s="12"/>
      <c r="D45" s="12"/>
      <c r="E45" s="12"/>
      <c r="G45" s="12"/>
      <c r="H45" s="12"/>
    </row>
    <row r="46" spans="1:8" ht="14.25">
      <c r="A46" s="33"/>
      <c r="B46" s="33"/>
      <c r="C46" s="12"/>
      <c r="D46" s="12"/>
      <c r="E46" s="12"/>
      <c r="G46" s="12"/>
      <c r="H46" s="12"/>
    </row>
    <row r="47" spans="1:8" ht="14.25">
      <c r="A47" s="33"/>
      <c r="B47" s="33"/>
      <c r="C47" s="12"/>
      <c r="D47" s="12"/>
      <c r="E47" s="12"/>
      <c r="G47" s="12"/>
      <c r="H47" s="12"/>
    </row>
    <row r="48" spans="1:8" ht="14.25">
      <c r="A48" s="33"/>
      <c r="B48" s="33"/>
      <c r="C48" s="12"/>
      <c r="D48" s="12"/>
      <c r="E48" s="12"/>
      <c r="G48" s="12"/>
      <c r="H48" s="12"/>
    </row>
    <row r="49" spans="1:8" ht="14.25">
      <c r="A49" s="33"/>
      <c r="B49" s="33"/>
      <c r="C49" s="12"/>
      <c r="D49" s="12"/>
      <c r="E49" s="12"/>
      <c r="G49" s="12"/>
      <c r="H49" s="12"/>
    </row>
    <row r="50" spans="1:8" ht="14.25">
      <c r="A50" s="33"/>
      <c r="B50" s="33"/>
      <c r="C50" s="12"/>
      <c r="D50" s="12"/>
      <c r="E50" s="12"/>
      <c r="G50" s="12"/>
      <c r="H50" s="12"/>
    </row>
    <row r="51" spans="1:8" ht="14.25">
      <c r="A51" s="33"/>
      <c r="B51" s="33"/>
      <c r="C51" s="12"/>
      <c r="D51" s="12"/>
      <c r="E51" s="12"/>
      <c r="G51" s="12"/>
      <c r="H51" s="12"/>
    </row>
    <row r="52" spans="1:8" ht="14.25">
      <c r="A52" s="33"/>
      <c r="B52" s="33"/>
      <c r="C52" s="12"/>
      <c r="D52" s="12"/>
      <c r="E52" s="12"/>
      <c r="G52" s="12"/>
      <c r="H52" s="12"/>
    </row>
    <row r="53" spans="1:5" ht="14.25">
      <c r="A53" s="33"/>
      <c r="B53" s="33"/>
      <c r="C53" s="12"/>
      <c r="D53" s="12"/>
      <c r="E53" s="12"/>
    </row>
    <row r="54" spans="1:5" ht="14.25">
      <c r="A54" s="33"/>
      <c r="B54" s="33"/>
      <c r="C54" s="12"/>
      <c r="D54" s="12"/>
      <c r="E54" s="12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3300"/>
    <pageSetUpPr fitToPage="1"/>
  </sheetPr>
  <dimension ref="A1:M54"/>
  <sheetViews>
    <sheetView zoomScale="90" zoomScaleNormal="90" zoomScalePageLayoutView="0" workbookViewId="0" topLeftCell="A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5.8515625" style="1" customWidth="1"/>
    <col min="5" max="5" width="14.140625" style="1" customWidth="1"/>
    <col min="6" max="6" width="16.7109375" style="1" customWidth="1"/>
    <col min="7" max="7" width="17.0039062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40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34</v>
      </c>
      <c r="D8" s="102" t="s">
        <v>41</v>
      </c>
      <c r="E8" s="104" t="s">
        <v>27</v>
      </c>
      <c r="F8" s="100" t="s">
        <v>36</v>
      </c>
      <c r="G8" s="102" t="s">
        <v>42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13" ht="39" customHeight="1">
      <c r="A10" s="42">
        <v>1</v>
      </c>
      <c r="B10" s="49" t="s">
        <v>1</v>
      </c>
      <c r="C10" s="46">
        <v>132242.72</v>
      </c>
      <c r="D10" s="47">
        <v>15608.71</v>
      </c>
      <c r="E10" s="32">
        <v>116634.01</v>
      </c>
      <c r="F10" s="46">
        <v>5950922.4</v>
      </c>
      <c r="G10" s="47">
        <v>738842.59</v>
      </c>
      <c r="H10" s="32">
        <v>5212079.81</v>
      </c>
      <c r="K10" s="5"/>
      <c r="L10" s="5"/>
      <c r="M10" s="5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12831</v>
      </c>
      <c r="E11" s="48">
        <v>74394.36</v>
      </c>
      <c r="F11" s="46">
        <v>3925141.2</v>
      </c>
      <c r="G11" s="47">
        <v>607257.72</v>
      </c>
      <c r="H11" s="48">
        <v>3317883.48</v>
      </c>
      <c r="K11" s="5"/>
      <c r="L11" s="5"/>
      <c r="M11" s="5"/>
    </row>
    <row r="12" spans="1:13" ht="15" customHeight="1">
      <c r="A12" s="42">
        <v>3</v>
      </c>
      <c r="B12" s="49" t="s">
        <v>3</v>
      </c>
      <c r="C12" s="46">
        <v>156242.3</v>
      </c>
      <c r="D12" s="47">
        <v>35365.35</v>
      </c>
      <c r="E12" s="48">
        <v>120876.95</v>
      </c>
      <c r="F12" s="46">
        <v>7030903.5</v>
      </c>
      <c r="G12" s="47">
        <v>1673757</v>
      </c>
      <c r="H12" s="48">
        <v>5357146.5</v>
      </c>
      <c r="K12" s="5"/>
      <c r="L12" s="5"/>
      <c r="M12" s="5"/>
    </row>
    <row r="13" spans="1:13" ht="15" customHeight="1">
      <c r="A13" s="42">
        <v>4</v>
      </c>
      <c r="B13" s="49" t="s">
        <v>4</v>
      </c>
      <c r="C13" s="46">
        <v>550975.14</v>
      </c>
      <c r="D13" s="47">
        <v>175747.32</v>
      </c>
      <c r="E13" s="48">
        <v>375227.82</v>
      </c>
      <c r="F13" s="46">
        <v>24793881.3</v>
      </c>
      <c r="G13" s="47">
        <v>8318916.01</v>
      </c>
      <c r="H13" s="48">
        <v>16474965.29</v>
      </c>
      <c r="K13" s="5"/>
      <c r="L13" s="5"/>
      <c r="M13" s="5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346266</v>
      </c>
      <c r="E14" s="48">
        <v>910485.89</v>
      </c>
      <c r="F14" s="46">
        <v>56553835.05</v>
      </c>
      <c r="G14" s="47">
        <v>16385913.2</v>
      </c>
      <c r="H14" s="48">
        <v>40167921.85</v>
      </c>
      <c r="K14" s="5"/>
      <c r="L14" s="5"/>
      <c r="M14" s="5"/>
    </row>
    <row r="15" spans="1:13" ht="15" customHeight="1">
      <c r="A15" s="42">
        <v>6</v>
      </c>
      <c r="B15" s="49" t="s">
        <v>6</v>
      </c>
      <c r="C15" s="46">
        <v>64426.58</v>
      </c>
      <c r="D15" s="47">
        <v>6552.3</v>
      </c>
      <c r="E15" s="48">
        <v>57874.28</v>
      </c>
      <c r="F15" s="46">
        <v>2899196.1</v>
      </c>
      <c r="G15" s="47">
        <v>309929.97</v>
      </c>
      <c r="H15" s="48">
        <v>2589266.13</v>
      </c>
      <c r="K15" s="5"/>
      <c r="L15" s="5"/>
      <c r="M15" s="5"/>
    </row>
    <row r="16" spans="1:13" ht="15" customHeight="1">
      <c r="A16" s="42">
        <v>7</v>
      </c>
      <c r="B16" s="49" t="s">
        <v>7</v>
      </c>
      <c r="C16" s="46">
        <v>49071.81</v>
      </c>
      <c r="D16" s="47">
        <v>2693.45</v>
      </c>
      <c r="E16" s="48">
        <v>46378.36</v>
      </c>
      <c r="F16" s="46">
        <v>2208231.45</v>
      </c>
      <c r="G16" s="47">
        <v>127443.48</v>
      </c>
      <c r="H16" s="48">
        <v>2080787.97</v>
      </c>
      <c r="K16" s="5"/>
      <c r="L16" s="5"/>
      <c r="M16" s="5"/>
    </row>
    <row r="17" spans="1:13" ht="15" customHeight="1">
      <c r="A17" s="42">
        <v>8</v>
      </c>
      <c r="B17" s="49" t="s">
        <v>8</v>
      </c>
      <c r="C17" s="46">
        <v>55009.52</v>
      </c>
      <c r="D17" s="47">
        <v>45571.77</v>
      </c>
      <c r="E17" s="48">
        <v>9437.75</v>
      </c>
      <c r="F17" s="46">
        <v>2475428.4</v>
      </c>
      <c r="G17" s="47">
        <v>2156365.4</v>
      </c>
      <c r="H17" s="48">
        <v>319063</v>
      </c>
      <c r="K17" s="5"/>
      <c r="L17" s="5"/>
      <c r="M17" s="5"/>
    </row>
    <row r="18" spans="1:13" ht="15" customHeight="1">
      <c r="A18" s="42">
        <v>9</v>
      </c>
      <c r="B18" s="51" t="s">
        <v>9</v>
      </c>
      <c r="C18" s="46">
        <v>0</v>
      </c>
      <c r="D18" s="47">
        <v>6520.57</v>
      </c>
      <c r="E18" s="48">
        <v>-6520.57</v>
      </c>
      <c r="F18" s="46">
        <v>0</v>
      </c>
      <c r="G18" s="47">
        <v>308834.63</v>
      </c>
      <c r="H18" s="48">
        <v>-308834.63</v>
      </c>
      <c r="K18" s="5"/>
      <c r="L18" s="5"/>
      <c r="M18" s="5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647156.47</v>
      </c>
      <c r="E19" s="38">
        <f t="shared" si="0"/>
        <v>1704788.85</v>
      </c>
      <c r="F19" s="45">
        <f t="shared" si="0"/>
        <v>105837539.4</v>
      </c>
      <c r="G19" s="37">
        <f t="shared" si="0"/>
        <v>30627259.999999996</v>
      </c>
      <c r="H19" s="38">
        <f t="shared" si="0"/>
        <v>75210279.4</v>
      </c>
      <c r="K19" s="5"/>
      <c r="L19" s="5"/>
      <c r="M19" s="5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5"/>
      <c r="L20" s="5"/>
      <c r="M20" s="5"/>
    </row>
    <row r="21" spans="11:13" ht="15" customHeight="1">
      <c r="K21" s="5"/>
      <c r="L21" s="5"/>
      <c r="M21" s="5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M54"/>
  <sheetViews>
    <sheetView zoomScale="90" zoomScaleNormal="90" zoomScalePageLayoutView="0" workbookViewId="0" topLeftCell="B1">
      <selection activeCell="G8" sqref="G8:G9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17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34</v>
      </c>
      <c r="D8" s="102" t="s">
        <v>39</v>
      </c>
      <c r="E8" s="104" t="s">
        <v>27</v>
      </c>
      <c r="F8" s="100" t="s">
        <v>36</v>
      </c>
      <c r="G8" s="102" t="s">
        <v>38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13" ht="39" customHeight="1">
      <c r="A10" s="42">
        <v>1</v>
      </c>
      <c r="B10" s="49" t="s">
        <v>1</v>
      </c>
      <c r="C10" s="46">
        <v>132242.72</v>
      </c>
      <c r="D10" s="47">
        <v>23249.81</v>
      </c>
      <c r="E10" s="32">
        <v>108992.91</v>
      </c>
      <c r="F10" s="46">
        <v>5950922.4</v>
      </c>
      <c r="G10" s="47">
        <v>1101111.55</v>
      </c>
      <c r="H10" s="32">
        <v>4849810.85</v>
      </c>
      <c r="K10" s="9"/>
      <c r="L10" s="9"/>
      <c r="M10" s="9"/>
    </row>
    <row r="11" spans="1:13" ht="23.25" customHeight="1">
      <c r="A11" s="42">
        <v>2</v>
      </c>
      <c r="B11" s="49" t="s">
        <v>2</v>
      </c>
      <c r="C11" s="46">
        <v>87225.36</v>
      </c>
      <c r="D11" s="47">
        <v>19808.89</v>
      </c>
      <c r="E11" s="48">
        <v>67416.47</v>
      </c>
      <c r="F11" s="46">
        <v>3925141.2</v>
      </c>
      <c r="G11" s="47">
        <v>938083.59</v>
      </c>
      <c r="H11" s="48">
        <v>2987057.61</v>
      </c>
      <c r="K11" s="9"/>
      <c r="L11" s="9"/>
      <c r="M11" s="9"/>
    </row>
    <row r="12" spans="1:13" ht="15" customHeight="1">
      <c r="A12" s="42">
        <v>3</v>
      </c>
      <c r="B12" s="49" t="s">
        <v>3</v>
      </c>
      <c r="C12" s="46">
        <v>156242.3</v>
      </c>
      <c r="D12" s="47">
        <v>54498.97</v>
      </c>
      <c r="E12" s="48">
        <v>101743.33</v>
      </c>
      <c r="F12" s="46">
        <v>7030903.5</v>
      </c>
      <c r="G12" s="47">
        <v>2579853.64</v>
      </c>
      <c r="H12" s="48">
        <v>4451049.86</v>
      </c>
      <c r="K12" s="9"/>
      <c r="L12" s="9"/>
      <c r="M12" s="9"/>
    </row>
    <row r="13" spans="1:13" ht="15" customHeight="1">
      <c r="A13" s="42">
        <v>4</v>
      </c>
      <c r="B13" s="49" t="s">
        <v>4</v>
      </c>
      <c r="C13" s="46">
        <v>550975.14</v>
      </c>
      <c r="D13" s="47">
        <v>278262.48</v>
      </c>
      <c r="E13" s="48">
        <v>272712.66</v>
      </c>
      <c r="F13" s="46">
        <v>24793881.3</v>
      </c>
      <c r="G13" s="47">
        <v>13179325.39</v>
      </c>
      <c r="H13" s="48">
        <v>11614555.91</v>
      </c>
      <c r="K13" s="9"/>
      <c r="L13" s="9"/>
      <c r="M13" s="9"/>
    </row>
    <row r="14" spans="1:13" ht="15" customHeight="1">
      <c r="A14" s="42">
        <v>5</v>
      </c>
      <c r="B14" s="49" t="s">
        <v>5</v>
      </c>
      <c r="C14" s="46">
        <v>1256751.89</v>
      </c>
      <c r="D14" s="47">
        <v>369851.18</v>
      </c>
      <c r="E14" s="48">
        <v>886900.71</v>
      </c>
      <c r="F14" s="46">
        <v>56553835.05</v>
      </c>
      <c r="G14" s="47">
        <v>17503467.84</v>
      </c>
      <c r="H14" s="48">
        <v>39050367.21</v>
      </c>
      <c r="K14" s="9"/>
      <c r="L14" s="9"/>
      <c r="M14" s="9"/>
    </row>
    <row r="15" spans="1:13" ht="15" customHeight="1">
      <c r="A15" s="42">
        <v>6</v>
      </c>
      <c r="B15" s="49" t="s">
        <v>6</v>
      </c>
      <c r="C15" s="46">
        <v>64426.58</v>
      </c>
      <c r="D15" s="47">
        <v>11404.42</v>
      </c>
      <c r="E15" s="48">
        <v>53022.16</v>
      </c>
      <c r="F15" s="46">
        <v>2899196.1</v>
      </c>
      <c r="G15" s="47">
        <v>539524.95</v>
      </c>
      <c r="H15" s="48">
        <v>2359671.15</v>
      </c>
      <c r="K15" s="9"/>
      <c r="L15" s="9"/>
      <c r="M15" s="9"/>
    </row>
    <row r="16" spans="1:13" ht="15" customHeight="1">
      <c r="A16" s="42">
        <v>7</v>
      </c>
      <c r="B16" s="49" t="s">
        <v>7</v>
      </c>
      <c r="C16" s="46">
        <v>49071.81</v>
      </c>
      <c r="D16" s="47">
        <v>22917.68</v>
      </c>
      <c r="E16" s="48">
        <v>26154.13</v>
      </c>
      <c r="F16" s="46">
        <v>2208231.45</v>
      </c>
      <c r="G16" s="47">
        <v>1085548.86</v>
      </c>
      <c r="H16" s="48">
        <v>1122682.59</v>
      </c>
      <c r="K16" s="9"/>
      <c r="L16" s="9"/>
      <c r="M16" s="9"/>
    </row>
    <row r="17" spans="1:13" ht="15" customHeight="1">
      <c r="A17" s="42">
        <v>8</v>
      </c>
      <c r="B17" s="49" t="s">
        <v>8</v>
      </c>
      <c r="C17" s="46">
        <v>55009.52</v>
      </c>
      <c r="D17" s="47">
        <v>50113.12</v>
      </c>
      <c r="E17" s="48">
        <v>4896.4</v>
      </c>
      <c r="F17" s="46">
        <v>2475428.4</v>
      </c>
      <c r="G17" s="47">
        <v>2374858.88</v>
      </c>
      <c r="H17" s="48">
        <v>100569.52</v>
      </c>
      <c r="K17" s="9"/>
      <c r="L17" s="9"/>
      <c r="M17" s="9"/>
    </row>
    <row r="18" spans="1:13" ht="15" customHeight="1">
      <c r="A18" s="42">
        <v>9</v>
      </c>
      <c r="B18" s="51" t="s">
        <v>9</v>
      </c>
      <c r="C18" s="46">
        <v>0</v>
      </c>
      <c r="D18" s="47">
        <v>22277.27</v>
      </c>
      <c r="E18" s="48">
        <v>-22277.27</v>
      </c>
      <c r="F18" s="46">
        <v>0</v>
      </c>
      <c r="G18" s="47">
        <v>1055835.44</v>
      </c>
      <c r="H18" s="48">
        <v>-1055835.44</v>
      </c>
      <c r="K18" s="9"/>
      <c r="L18" s="9"/>
      <c r="M18" s="9"/>
    </row>
    <row r="19" spans="1:13" ht="15" customHeight="1" thickBot="1">
      <c r="A19" s="43"/>
      <c r="B19" s="50" t="s">
        <v>10</v>
      </c>
      <c r="C19" s="45">
        <f aca="true" t="shared" si="0" ref="C19:H19">SUM(C10:C18)</f>
        <v>2351945.3200000003</v>
      </c>
      <c r="D19" s="37">
        <f t="shared" si="0"/>
        <v>852383.8200000001</v>
      </c>
      <c r="E19" s="38">
        <f t="shared" si="0"/>
        <v>1499561.4999999998</v>
      </c>
      <c r="F19" s="45">
        <f t="shared" si="0"/>
        <v>105837539.4</v>
      </c>
      <c r="G19" s="37">
        <f t="shared" si="0"/>
        <v>40357610.14000001</v>
      </c>
      <c r="H19" s="38">
        <f t="shared" si="0"/>
        <v>65479929.260000005</v>
      </c>
      <c r="K19" s="9"/>
      <c r="L19" s="9"/>
      <c r="M19" s="9"/>
    </row>
    <row r="20" spans="1:8" ht="15" customHeight="1" thickBot="1" thickTop="1">
      <c r="A20" s="44"/>
      <c r="B20" s="44"/>
      <c r="C20" s="39"/>
      <c r="D20" s="40"/>
      <c r="E20" s="41"/>
      <c r="F20" s="39"/>
      <c r="G20" s="40"/>
      <c r="H20" s="41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9"/>
      <c r="D36" s="9"/>
    </row>
    <row r="37" spans="3:4" ht="14.25">
      <c r="C37" s="9"/>
      <c r="D37" s="9"/>
    </row>
    <row r="38" spans="3:4" ht="14.25">
      <c r="C38" s="9"/>
      <c r="D38" s="9"/>
    </row>
    <row r="39" spans="3:4" ht="14.25">
      <c r="C39" s="9"/>
      <c r="D39" s="9"/>
    </row>
    <row r="40" spans="3:4" ht="14.25">
      <c r="C40" s="9"/>
      <c r="D40" s="9"/>
    </row>
    <row r="41" spans="3:4" ht="14.25">
      <c r="C41" s="9"/>
      <c r="D41" s="9"/>
    </row>
    <row r="42" spans="3:4" ht="14.25">
      <c r="C42" s="9"/>
      <c r="D42" s="9"/>
    </row>
    <row r="43" spans="3:4" ht="14.25">
      <c r="C43" s="9"/>
      <c r="D43" s="9"/>
    </row>
    <row r="44" spans="1:5" ht="14.25">
      <c r="A44" s="3"/>
      <c r="B44" s="3"/>
      <c r="C44" s="3"/>
      <c r="D44" s="3"/>
      <c r="E44" s="3"/>
    </row>
    <row r="45" spans="1:8" ht="14.25">
      <c r="A45" s="3"/>
      <c r="B45" s="3"/>
      <c r="C45" s="9"/>
      <c r="D45" s="9"/>
      <c r="E45" s="9"/>
      <c r="G45" s="9"/>
      <c r="H45" s="9"/>
    </row>
    <row r="46" spans="1:8" ht="14.25">
      <c r="A46" s="3"/>
      <c r="B46" s="3"/>
      <c r="C46" s="9"/>
      <c r="D46" s="9"/>
      <c r="E46" s="9"/>
      <c r="G46" s="9"/>
      <c r="H46" s="9"/>
    </row>
    <row r="47" spans="1:8" ht="14.25">
      <c r="A47" s="3"/>
      <c r="B47" s="3"/>
      <c r="C47" s="9"/>
      <c r="D47" s="9"/>
      <c r="E47" s="9"/>
      <c r="G47" s="9"/>
      <c r="H47" s="9"/>
    </row>
    <row r="48" spans="1:8" ht="14.25">
      <c r="A48" s="3"/>
      <c r="B48" s="3"/>
      <c r="C48" s="9"/>
      <c r="D48" s="9"/>
      <c r="E48" s="9"/>
      <c r="G48" s="9"/>
      <c r="H48" s="9"/>
    </row>
    <row r="49" spans="1:8" ht="14.25">
      <c r="A49" s="3"/>
      <c r="B49" s="3"/>
      <c r="C49" s="9"/>
      <c r="D49" s="9"/>
      <c r="E49" s="9"/>
      <c r="G49" s="9"/>
      <c r="H49" s="9"/>
    </row>
    <row r="50" spans="1:8" ht="14.25">
      <c r="A50" s="3"/>
      <c r="B50" s="3"/>
      <c r="C50" s="9"/>
      <c r="D50" s="9"/>
      <c r="E50" s="9"/>
      <c r="G50" s="9"/>
      <c r="H50" s="9"/>
    </row>
    <row r="51" spans="1:8" ht="14.25">
      <c r="A51" s="3"/>
      <c r="B51" s="3"/>
      <c r="C51" s="9"/>
      <c r="D51" s="9"/>
      <c r="E51" s="9"/>
      <c r="G51" s="9"/>
      <c r="H51" s="9"/>
    </row>
    <row r="52" spans="1:8" ht="14.25">
      <c r="A52" s="3"/>
      <c r="B52" s="3"/>
      <c r="C52" s="9"/>
      <c r="D52" s="9"/>
      <c r="E52" s="9"/>
      <c r="G52" s="9"/>
      <c r="H52" s="9"/>
    </row>
    <row r="53" spans="1:5" ht="14.25">
      <c r="A53" s="3"/>
      <c r="B53" s="3"/>
      <c r="C53" s="9"/>
      <c r="D53" s="9"/>
      <c r="E53" s="9"/>
    </row>
    <row r="54" spans="1:5" ht="14.25">
      <c r="A54" s="3"/>
      <c r="B54" s="3"/>
      <c r="C54" s="9"/>
      <c r="D54" s="9"/>
      <c r="E54" s="9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26CA2E"/>
    <pageSetUpPr fitToPage="1"/>
  </sheetPr>
  <dimension ref="A1:M54"/>
  <sheetViews>
    <sheetView zoomScale="90" zoomScaleNormal="90" zoomScalePageLayoutView="0" workbookViewId="0" topLeftCell="A4">
      <selection activeCell="K10" sqref="K10"/>
    </sheetView>
  </sheetViews>
  <sheetFormatPr defaultColWidth="9.140625" defaultRowHeight="15"/>
  <cols>
    <col min="1" max="1" width="9.57421875" style="2" customWidth="1"/>
    <col min="2" max="2" width="46.28125" style="1" customWidth="1"/>
    <col min="3" max="3" width="16.7109375" style="1" customWidth="1"/>
    <col min="4" max="4" width="16.28125" style="1" customWidth="1"/>
    <col min="5" max="5" width="14.140625" style="1" customWidth="1"/>
    <col min="6" max="6" width="16.7109375" style="1" customWidth="1"/>
    <col min="7" max="7" width="15.57421875" style="1" customWidth="1"/>
    <col min="8" max="8" width="15.7109375" style="1" customWidth="1"/>
    <col min="9" max="10" width="9.140625" style="1" customWidth="1"/>
    <col min="11" max="19" width="18.421875" style="1" customWidth="1"/>
    <col min="20" max="16384" width="9.140625" style="1" customWidth="1"/>
  </cols>
  <sheetData>
    <row r="1" spans="6:8" ht="12.75">
      <c r="F1" s="36"/>
      <c r="G1" s="36"/>
      <c r="H1" s="36"/>
    </row>
    <row r="2" spans="2:8" ht="18.75">
      <c r="B2" s="106" t="s">
        <v>21</v>
      </c>
      <c r="C2" s="106"/>
      <c r="D2" s="106"/>
      <c r="E2" s="106"/>
      <c r="F2" s="106"/>
      <c r="G2" s="106"/>
      <c r="H2" s="106"/>
    </row>
    <row r="3" spans="1:8" ht="15.75">
      <c r="A3" s="1"/>
      <c r="B3" s="107" t="s">
        <v>16</v>
      </c>
      <c r="C3" s="107"/>
      <c r="D3" s="107"/>
      <c r="E3" s="107"/>
      <c r="F3" s="107"/>
      <c r="G3" s="107"/>
      <c r="H3" s="107"/>
    </row>
    <row r="4" spans="1:8" ht="15">
      <c r="A4" s="1"/>
      <c r="B4" s="108" t="s">
        <v>19</v>
      </c>
      <c r="C4" s="108"/>
      <c r="D4" s="108"/>
      <c r="E4" s="108"/>
      <c r="F4" s="108"/>
      <c r="G4" s="108"/>
      <c r="H4" s="108"/>
    </row>
    <row r="5" spans="1:8" ht="15">
      <c r="A5" s="1"/>
      <c r="B5" s="108" t="s">
        <v>47</v>
      </c>
      <c r="C5" s="108"/>
      <c r="D5" s="108"/>
      <c r="E5" s="108"/>
      <c r="F5" s="108"/>
      <c r="G5" s="108"/>
      <c r="H5" s="108"/>
    </row>
    <row r="6" spans="1:8" ht="12.75">
      <c r="A6" s="1"/>
      <c r="B6" s="109" t="s">
        <v>18</v>
      </c>
      <c r="C6" s="109"/>
      <c r="D6" s="109"/>
      <c r="E6" s="109"/>
      <c r="F6" s="109"/>
      <c r="G6" s="109"/>
      <c r="H6" s="109"/>
    </row>
    <row r="7" ht="13.5" thickBot="1"/>
    <row r="8" spans="1:8" ht="45" customHeight="1">
      <c r="A8" s="98" t="s">
        <v>0</v>
      </c>
      <c r="B8" s="98" t="s">
        <v>15</v>
      </c>
      <c r="C8" s="100" t="s">
        <v>43</v>
      </c>
      <c r="D8" s="102" t="s">
        <v>45</v>
      </c>
      <c r="E8" s="104" t="s">
        <v>27</v>
      </c>
      <c r="F8" s="100" t="s">
        <v>44</v>
      </c>
      <c r="G8" s="102" t="s">
        <v>46</v>
      </c>
      <c r="H8" s="104" t="s">
        <v>28</v>
      </c>
    </row>
    <row r="9" spans="1:8" ht="12.75" customHeight="1" thickBot="1">
      <c r="A9" s="99"/>
      <c r="B9" s="99"/>
      <c r="C9" s="101"/>
      <c r="D9" s="103"/>
      <c r="E9" s="105"/>
      <c r="F9" s="101"/>
      <c r="G9" s="103"/>
      <c r="H9" s="105"/>
    </row>
    <row r="10" spans="1:13" ht="39" customHeight="1">
      <c r="A10" s="42">
        <v>1</v>
      </c>
      <c r="B10" s="49" t="s">
        <v>1</v>
      </c>
      <c r="C10" s="46">
        <v>27066.65</v>
      </c>
      <c r="D10" s="47">
        <v>0</v>
      </c>
      <c r="E10" s="32">
        <v>27066.65</v>
      </c>
      <c r="F10" s="46">
        <v>1217999.25</v>
      </c>
      <c r="G10" s="47">
        <v>0</v>
      </c>
      <c r="H10" s="32">
        <v>1217999.25</v>
      </c>
      <c r="K10" s="7"/>
      <c r="L10" s="7"/>
      <c r="M10" s="7"/>
    </row>
    <row r="11" spans="1:13" ht="23.25" customHeight="1">
      <c r="A11" s="42">
        <v>2</v>
      </c>
      <c r="B11" s="49" t="s">
        <v>2</v>
      </c>
      <c r="C11" s="46">
        <v>20110.92</v>
      </c>
      <c r="D11" s="47">
        <v>4056.56</v>
      </c>
      <c r="E11" s="48">
        <v>16054.36</v>
      </c>
      <c r="F11" s="46">
        <v>904991.4</v>
      </c>
      <c r="G11" s="47">
        <v>192228.46</v>
      </c>
      <c r="H11" s="48">
        <v>712762.94</v>
      </c>
      <c r="K11" s="7"/>
      <c r="L11" s="7"/>
      <c r="M11" s="7"/>
    </row>
    <row r="12" spans="1:13" ht="15" customHeight="1">
      <c r="A12" s="42">
        <v>3</v>
      </c>
      <c r="B12" s="49" t="s">
        <v>3</v>
      </c>
      <c r="C12" s="46">
        <v>47538.88</v>
      </c>
      <c r="D12" s="47">
        <v>6738.25</v>
      </c>
      <c r="E12" s="48">
        <v>40800.63</v>
      </c>
      <c r="F12" s="46">
        <v>2139249.6</v>
      </c>
      <c r="G12" s="47">
        <v>319305.83</v>
      </c>
      <c r="H12" s="48">
        <v>1819943.77</v>
      </c>
      <c r="K12" s="7"/>
      <c r="L12" s="7"/>
      <c r="M12" s="7"/>
    </row>
    <row r="13" spans="1:13" ht="15" customHeight="1">
      <c r="A13" s="42">
        <v>4</v>
      </c>
      <c r="B13" s="49" t="s">
        <v>4</v>
      </c>
      <c r="C13" s="46">
        <v>273175.62</v>
      </c>
      <c r="D13" s="47">
        <v>0</v>
      </c>
      <c r="E13" s="48">
        <v>273175.62</v>
      </c>
      <c r="F13" s="46">
        <v>12292902.9</v>
      </c>
      <c r="G13" s="47">
        <v>0</v>
      </c>
      <c r="H13" s="48">
        <v>12292902.9</v>
      </c>
      <c r="K13" s="7"/>
      <c r="L13" s="7"/>
      <c r="M13" s="7"/>
    </row>
    <row r="14" spans="1:13" ht="15" customHeight="1">
      <c r="A14" s="42">
        <v>5</v>
      </c>
      <c r="B14" s="49" t="s">
        <v>5</v>
      </c>
      <c r="C14" s="46">
        <v>83138.2</v>
      </c>
      <c r="D14" s="47">
        <v>278313.28</v>
      </c>
      <c r="E14" s="48">
        <v>-195175.08</v>
      </c>
      <c r="F14" s="46">
        <v>3741219</v>
      </c>
      <c r="G14" s="47">
        <v>13190878.17</v>
      </c>
      <c r="H14" s="48">
        <v>-9449659.17</v>
      </c>
      <c r="K14" s="7"/>
      <c r="L14" s="7"/>
      <c r="M14" s="7"/>
    </row>
    <row r="15" spans="1:13" ht="15" customHeight="1">
      <c r="A15" s="42">
        <v>6</v>
      </c>
      <c r="B15" s="49" t="s">
        <v>6</v>
      </c>
      <c r="C15" s="46">
        <v>22700.85</v>
      </c>
      <c r="D15" s="47">
        <v>2524.42</v>
      </c>
      <c r="E15" s="48">
        <v>20176.43</v>
      </c>
      <c r="F15" s="46">
        <v>1021538.25</v>
      </c>
      <c r="G15" s="47">
        <v>119624.98</v>
      </c>
      <c r="H15" s="48">
        <v>901913.27</v>
      </c>
      <c r="K15" s="7"/>
      <c r="L15" s="7"/>
      <c r="M15" s="7"/>
    </row>
    <row r="16" spans="1:13" ht="15" customHeight="1">
      <c r="A16" s="42">
        <v>7</v>
      </c>
      <c r="B16" s="49" t="s">
        <v>7</v>
      </c>
      <c r="C16" s="46">
        <v>21969.7</v>
      </c>
      <c r="D16" s="47">
        <v>1842.98</v>
      </c>
      <c r="E16" s="48">
        <v>20126.72</v>
      </c>
      <c r="F16" s="46">
        <v>988636.5</v>
      </c>
      <c r="G16" s="47">
        <v>87355.38</v>
      </c>
      <c r="H16" s="48">
        <v>901281.12</v>
      </c>
      <c r="K16" s="7"/>
      <c r="L16" s="7"/>
      <c r="M16" s="7"/>
    </row>
    <row r="17" spans="1:13" ht="15" customHeight="1">
      <c r="A17" s="42">
        <v>8</v>
      </c>
      <c r="B17" s="49" t="s">
        <v>8</v>
      </c>
      <c r="C17" s="46">
        <v>55526.86</v>
      </c>
      <c r="D17" s="47">
        <v>19193.11</v>
      </c>
      <c r="E17" s="48">
        <v>36333.75</v>
      </c>
      <c r="F17" s="46">
        <v>2498708.7</v>
      </c>
      <c r="G17" s="47">
        <v>910128.67</v>
      </c>
      <c r="H17" s="48">
        <v>1588580.03</v>
      </c>
      <c r="K17" s="7"/>
      <c r="L17" s="7"/>
      <c r="M17" s="7"/>
    </row>
    <row r="18" spans="1:13" ht="15" customHeight="1">
      <c r="A18" s="42">
        <v>9</v>
      </c>
      <c r="B18" s="51" t="s">
        <v>9</v>
      </c>
      <c r="C18" s="46">
        <v>0</v>
      </c>
      <c r="D18" s="47">
        <v>0</v>
      </c>
      <c r="E18" s="48">
        <v>0</v>
      </c>
      <c r="F18" s="46">
        <v>0</v>
      </c>
      <c r="G18" s="47">
        <v>0</v>
      </c>
      <c r="H18" s="48">
        <v>0</v>
      </c>
      <c r="K18" s="7"/>
      <c r="L18" s="7"/>
      <c r="M18" s="7"/>
    </row>
    <row r="19" spans="1:13" ht="15" customHeight="1" thickBot="1">
      <c r="A19" s="43"/>
      <c r="B19" s="50" t="s">
        <v>10</v>
      </c>
      <c r="C19" s="45">
        <f aca="true" t="shared" si="0" ref="C19:H19">SUM(C10:C18)</f>
        <v>551227.68</v>
      </c>
      <c r="D19" s="37">
        <f t="shared" si="0"/>
        <v>312668.6</v>
      </c>
      <c r="E19" s="38">
        <f t="shared" si="0"/>
        <v>238559.08000000002</v>
      </c>
      <c r="F19" s="45">
        <f t="shared" si="0"/>
        <v>24805245.599999998</v>
      </c>
      <c r="G19" s="37">
        <f t="shared" si="0"/>
        <v>14819521.490000002</v>
      </c>
      <c r="H19" s="38">
        <f t="shared" si="0"/>
        <v>9985724.109999998</v>
      </c>
      <c r="K19" s="7"/>
      <c r="L19" s="7"/>
      <c r="M19" s="7"/>
    </row>
    <row r="20" spans="1:13" ht="15" customHeight="1" thickBot="1" thickTop="1">
      <c r="A20" s="44"/>
      <c r="B20" s="44"/>
      <c r="C20" s="39"/>
      <c r="D20" s="40"/>
      <c r="E20" s="41"/>
      <c r="F20" s="39"/>
      <c r="G20" s="40"/>
      <c r="H20" s="41"/>
      <c r="K20" s="8"/>
      <c r="L20" s="8"/>
      <c r="M20" s="8"/>
    </row>
    <row r="21" spans="11:13" ht="15" customHeight="1">
      <c r="K21" s="8"/>
      <c r="L21" s="8"/>
      <c r="M21" s="8"/>
    </row>
    <row r="22" ht="15" customHeight="1"/>
    <row r="23" ht="15" customHeight="1"/>
    <row r="24" ht="15" customHeight="1"/>
    <row r="25" ht="15" customHeight="1"/>
    <row r="26" ht="15" customHeight="1"/>
    <row r="28" spans="2:6" ht="12.75">
      <c r="B28" s="35" t="s">
        <v>22</v>
      </c>
      <c r="F28" s="6" t="s">
        <v>23</v>
      </c>
    </row>
    <row r="29" ht="12.75"/>
    <row r="30" ht="12.75"/>
    <row r="35" ht="12.75"/>
    <row r="36" spans="3:4" ht="15">
      <c r="C36" s="5"/>
      <c r="D36" s="5"/>
    </row>
    <row r="37" spans="3:4" ht="14.25">
      <c r="C37" s="5"/>
      <c r="D37" s="5"/>
    </row>
    <row r="38" spans="3:4" ht="14.25">
      <c r="C38" s="5"/>
      <c r="D38" s="5"/>
    </row>
    <row r="39" spans="3:4" ht="14.25">
      <c r="C39" s="5"/>
      <c r="D39" s="5"/>
    </row>
    <row r="40" spans="3:4" ht="14.25">
      <c r="C40" s="5"/>
      <c r="D40" s="5"/>
    </row>
    <row r="41" spans="3:4" ht="14.25">
      <c r="C41" s="5"/>
      <c r="D41" s="5"/>
    </row>
    <row r="42" spans="3:4" ht="14.25">
      <c r="C42" s="5"/>
      <c r="D42" s="5"/>
    </row>
    <row r="43" spans="3:4" ht="14.25">
      <c r="C43" s="5"/>
      <c r="D43" s="5"/>
    </row>
    <row r="44" spans="1:5" ht="14.25">
      <c r="A44" s="14"/>
      <c r="B44" s="14"/>
      <c r="C44" s="14"/>
      <c r="D44" s="14"/>
      <c r="E44" s="14"/>
    </row>
    <row r="45" spans="1:8" ht="14.25">
      <c r="A45" s="14"/>
      <c r="B45" s="14"/>
      <c r="C45" s="5"/>
      <c r="D45" s="5"/>
      <c r="E45" s="5"/>
      <c r="G45" s="5"/>
      <c r="H45" s="5"/>
    </row>
    <row r="46" spans="1:8" ht="14.25">
      <c r="A46" s="14"/>
      <c r="B46" s="14"/>
      <c r="C46" s="5"/>
      <c r="D46" s="5"/>
      <c r="E46" s="5"/>
      <c r="G46" s="5"/>
      <c r="H46" s="5"/>
    </row>
    <row r="47" spans="1:8" ht="14.25">
      <c r="A47" s="14"/>
      <c r="B47" s="14"/>
      <c r="C47" s="5"/>
      <c r="D47" s="5"/>
      <c r="E47" s="5"/>
      <c r="G47" s="5"/>
      <c r="H47" s="5"/>
    </row>
    <row r="48" spans="1:8" ht="14.25">
      <c r="A48" s="14"/>
      <c r="B48" s="14"/>
      <c r="C48" s="5"/>
      <c r="D48" s="5"/>
      <c r="E48" s="5"/>
      <c r="G48" s="5"/>
      <c r="H48" s="5"/>
    </row>
    <row r="49" spans="1:8" ht="14.25">
      <c r="A49" s="14"/>
      <c r="B49" s="14"/>
      <c r="C49" s="5"/>
      <c r="D49" s="5"/>
      <c r="E49" s="5"/>
      <c r="G49" s="5"/>
      <c r="H49" s="5"/>
    </row>
    <row r="50" spans="1:8" ht="14.25">
      <c r="A50" s="14"/>
      <c r="B50" s="14"/>
      <c r="C50" s="5"/>
      <c r="D50" s="5"/>
      <c r="E50" s="5"/>
      <c r="G50" s="5"/>
      <c r="H50" s="5"/>
    </row>
    <row r="51" spans="1:8" ht="14.25">
      <c r="A51" s="14"/>
      <c r="B51" s="14"/>
      <c r="C51" s="5"/>
      <c r="D51" s="5"/>
      <c r="E51" s="5"/>
      <c r="G51" s="5"/>
      <c r="H51" s="5"/>
    </row>
    <row r="52" spans="1:8" ht="14.25">
      <c r="A52" s="14"/>
      <c r="B52" s="14"/>
      <c r="C52" s="5"/>
      <c r="D52" s="5"/>
      <c r="E52" s="5"/>
      <c r="G52" s="5"/>
      <c r="H52" s="5"/>
    </row>
    <row r="53" spans="1:5" ht="14.25">
      <c r="A53" s="14"/>
      <c r="B53" s="14"/>
      <c r="C53" s="5"/>
      <c r="D53" s="5"/>
      <c r="E53" s="5"/>
    </row>
    <row r="54" spans="1:5" ht="14.25">
      <c r="A54" s="14"/>
      <c r="B54" s="14"/>
      <c r="C54" s="5"/>
      <c r="D54" s="5"/>
      <c r="E54" s="5"/>
    </row>
  </sheetData>
  <sheetProtection/>
  <mergeCells count="13">
    <mergeCell ref="G8:G9"/>
    <mergeCell ref="H8:H9"/>
    <mergeCell ref="B2:H2"/>
    <mergeCell ref="B3:H3"/>
    <mergeCell ref="B4:H4"/>
    <mergeCell ref="B5:H5"/>
    <mergeCell ref="B6:H6"/>
    <mergeCell ref="A8:A9"/>
    <mergeCell ref="B8:B9"/>
    <mergeCell ref="C8:C9"/>
    <mergeCell ref="D8:D9"/>
    <mergeCell ref="E8:E9"/>
    <mergeCell ref="F8:F9"/>
  </mergeCells>
  <printOptions horizontalCentered="1"/>
  <pageMargins left="0.11811023622047245" right="0.11811023622047245" top="0.9448818897637796" bottom="0.7480314960629921" header="0.31496062992125984" footer="0.31496062992125984"/>
  <pageSetup fitToHeight="0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Josefa B Calderon Sanchez</dc:creator>
  <cp:keywords/>
  <dc:description/>
  <cp:lastModifiedBy>Ingrid Melo</cp:lastModifiedBy>
  <cp:lastPrinted>2024-02-06T16:00:47Z</cp:lastPrinted>
  <dcterms:created xsi:type="dcterms:W3CDTF">2017-08-02T17:23:29Z</dcterms:created>
  <dcterms:modified xsi:type="dcterms:W3CDTF">2024-02-06T16:36:44Z</dcterms:modified>
  <cp:category/>
  <cp:version/>
  <cp:contentType/>
  <cp:contentStatus/>
</cp:coreProperties>
</file>