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navihsidadogob-my.sharepoint.com/personal/mmendez_conavihsida_gob_do/Documents/Escritorio/"/>
    </mc:Choice>
  </mc:AlternateContent>
  <xr:revisionPtr revIDLastSave="0" documentId="8_{46DBB39E-D90B-413D-B0B2-A6B7CE178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. CONSUMIBLE ENERO-MAR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26" i="3" l="1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76" i="3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98" i="3"/>
  <c r="BI99" i="3"/>
  <c r="BI100" i="3"/>
  <c r="BI101" i="3"/>
  <c r="BI102" i="3"/>
  <c r="BI103" i="3"/>
  <c r="BI104" i="3"/>
  <c r="BI105" i="3"/>
  <c r="BI106" i="3"/>
  <c r="BI107" i="3"/>
  <c r="BI108" i="3"/>
  <c r="BI109" i="3"/>
  <c r="BI110" i="3"/>
  <c r="BI111" i="3"/>
  <c r="BI112" i="3"/>
  <c r="BI113" i="3"/>
  <c r="BI114" i="3"/>
  <c r="BI115" i="3"/>
  <c r="BI116" i="3"/>
  <c r="BI117" i="3"/>
  <c r="BI118" i="3"/>
  <c r="BI119" i="3"/>
  <c r="BI120" i="3"/>
  <c r="BI121" i="3"/>
  <c r="BI122" i="3"/>
  <c r="BI123" i="3"/>
  <c r="BI124" i="3"/>
  <c r="BI125" i="3"/>
  <c r="BI30" i="3"/>
  <c r="P31" i="3"/>
  <c r="Q31" i="3" s="1"/>
  <c r="P32" i="3"/>
  <c r="Q32" i="3" s="1"/>
  <c r="P33" i="3"/>
  <c r="Q33" i="3" s="1"/>
  <c r="P34" i="3"/>
  <c r="Q34" i="3" s="1"/>
  <c r="P35" i="3"/>
  <c r="Q35" i="3" s="1"/>
  <c r="P36" i="3"/>
  <c r="Q36" i="3" s="1"/>
  <c r="P37" i="3"/>
  <c r="Q37" i="3" s="1"/>
  <c r="P38" i="3"/>
  <c r="Q38" i="3" s="1"/>
  <c r="P39" i="3"/>
  <c r="Q39" i="3" s="1"/>
  <c r="P40" i="3"/>
  <c r="Q40" i="3" s="1"/>
  <c r="P41" i="3"/>
  <c r="Q41" i="3" s="1"/>
  <c r="P42" i="3"/>
  <c r="Q42" i="3" s="1"/>
  <c r="P43" i="3"/>
  <c r="Q43" i="3" s="1"/>
  <c r="P44" i="3"/>
  <c r="Q44" i="3" s="1"/>
  <c r="P45" i="3"/>
  <c r="Q45" i="3" s="1"/>
  <c r="P46" i="3"/>
  <c r="Q46" i="3" s="1"/>
  <c r="P47" i="3"/>
  <c r="Q47" i="3" s="1"/>
  <c r="P48" i="3"/>
  <c r="Q48" i="3" s="1"/>
  <c r="P49" i="3"/>
  <c r="Q49" i="3" s="1"/>
  <c r="P50" i="3"/>
  <c r="Q50" i="3" s="1"/>
  <c r="P51" i="3"/>
  <c r="Q51" i="3" s="1"/>
  <c r="P52" i="3"/>
  <c r="Q52" i="3" s="1"/>
  <c r="P53" i="3"/>
  <c r="Q53" i="3" s="1"/>
  <c r="P54" i="3"/>
  <c r="Q54" i="3" s="1"/>
  <c r="P55" i="3"/>
  <c r="Q55" i="3" s="1"/>
  <c r="P56" i="3"/>
  <c r="Q56" i="3" s="1"/>
  <c r="P57" i="3"/>
  <c r="Q57" i="3" s="1"/>
  <c r="P58" i="3"/>
  <c r="Q58" i="3" s="1"/>
  <c r="P59" i="3"/>
  <c r="Q59" i="3" s="1"/>
  <c r="P60" i="3"/>
  <c r="Q60" i="3" s="1"/>
  <c r="P61" i="3"/>
  <c r="Q61" i="3" s="1"/>
  <c r="P62" i="3"/>
  <c r="Q62" i="3" s="1"/>
  <c r="P63" i="3"/>
  <c r="Q63" i="3" s="1"/>
  <c r="P64" i="3"/>
  <c r="Q64" i="3" s="1"/>
  <c r="P65" i="3"/>
  <c r="Q65" i="3" s="1"/>
  <c r="P66" i="3"/>
  <c r="Q66" i="3" s="1"/>
  <c r="P67" i="3"/>
  <c r="Q67" i="3" s="1"/>
  <c r="P68" i="3"/>
  <c r="Q68" i="3" s="1"/>
  <c r="P69" i="3"/>
  <c r="Q69" i="3" s="1"/>
  <c r="P70" i="3"/>
  <c r="Q70" i="3" s="1"/>
  <c r="P71" i="3"/>
  <c r="Q71" i="3" s="1"/>
  <c r="P72" i="3"/>
  <c r="Q72" i="3" s="1"/>
  <c r="P73" i="3"/>
  <c r="Q73" i="3" s="1"/>
  <c r="P74" i="3"/>
  <c r="Q74" i="3" s="1"/>
  <c r="P75" i="3"/>
  <c r="Q75" i="3" s="1"/>
  <c r="P76" i="3"/>
  <c r="Q76" i="3" s="1"/>
  <c r="P77" i="3"/>
  <c r="Q77" i="3" s="1"/>
  <c r="P78" i="3"/>
  <c r="Q78" i="3" s="1"/>
  <c r="P79" i="3"/>
  <c r="Q79" i="3" s="1"/>
  <c r="P80" i="3"/>
  <c r="Q80" i="3" s="1"/>
  <c r="P81" i="3"/>
  <c r="Q81" i="3" s="1"/>
  <c r="P82" i="3"/>
  <c r="Q82" i="3" s="1"/>
  <c r="P83" i="3"/>
  <c r="Q83" i="3" s="1"/>
  <c r="P84" i="3"/>
  <c r="Q84" i="3" s="1"/>
  <c r="P85" i="3"/>
  <c r="Q85" i="3" s="1"/>
  <c r="P86" i="3"/>
  <c r="Q86" i="3" s="1"/>
  <c r="P87" i="3"/>
  <c r="Q87" i="3" s="1"/>
  <c r="P88" i="3"/>
  <c r="Q88" i="3" s="1"/>
  <c r="P89" i="3"/>
  <c r="Q89" i="3" s="1"/>
  <c r="P90" i="3"/>
  <c r="Q90" i="3" s="1"/>
  <c r="P91" i="3"/>
  <c r="Q91" i="3" s="1"/>
  <c r="P92" i="3"/>
  <c r="Q92" i="3" s="1"/>
  <c r="P93" i="3"/>
  <c r="Q93" i="3" s="1"/>
  <c r="P94" i="3"/>
  <c r="Q94" i="3" s="1"/>
  <c r="P95" i="3"/>
  <c r="Q95" i="3" s="1"/>
  <c r="P96" i="3"/>
  <c r="Q96" i="3" s="1"/>
  <c r="P97" i="3"/>
  <c r="Q97" i="3" s="1"/>
  <c r="P98" i="3"/>
  <c r="Q98" i="3" s="1"/>
  <c r="P99" i="3"/>
  <c r="Q99" i="3" s="1"/>
  <c r="P100" i="3"/>
  <c r="Q100" i="3" s="1"/>
  <c r="P101" i="3"/>
  <c r="Q101" i="3" s="1"/>
  <c r="P102" i="3"/>
  <c r="Q102" i="3" s="1"/>
  <c r="P103" i="3"/>
  <c r="Q103" i="3" s="1"/>
  <c r="P104" i="3"/>
  <c r="Q104" i="3" s="1"/>
  <c r="P105" i="3"/>
  <c r="Q105" i="3" s="1"/>
  <c r="P106" i="3"/>
  <c r="Q106" i="3" s="1"/>
  <c r="P107" i="3"/>
  <c r="Q107" i="3" s="1"/>
  <c r="P108" i="3"/>
  <c r="Q108" i="3" s="1"/>
  <c r="P109" i="3"/>
  <c r="Q109" i="3" s="1"/>
  <c r="P110" i="3"/>
  <c r="Q110" i="3" s="1"/>
  <c r="P111" i="3"/>
  <c r="Q111" i="3" s="1"/>
  <c r="P112" i="3"/>
  <c r="Q112" i="3" s="1"/>
  <c r="P113" i="3"/>
  <c r="Q113" i="3" s="1"/>
  <c r="P114" i="3"/>
  <c r="Q114" i="3" s="1"/>
  <c r="P115" i="3"/>
  <c r="Q115" i="3" s="1"/>
  <c r="P116" i="3"/>
  <c r="Q116" i="3" s="1"/>
  <c r="P117" i="3"/>
  <c r="Q117" i="3" s="1"/>
  <c r="P118" i="3"/>
  <c r="Q118" i="3" s="1"/>
  <c r="P119" i="3"/>
  <c r="Q119" i="3" s="1"/>
  <c r="P120" i="3"/>
  <c r="Q120" i="3" s="1"/>
  <c r="P121" i="3"/>
  <c r="Q121" i="3" s="1"/>
  <c r="P122" i="3"/>
  <c r="Q122" i="3" s="1"/>
  <c r="P123" i="3"/>
  <c r="Q123" i="3" s="1"/>
  <c r="P124" i="3"/>
  <c r="Q124" i="3" s="1"/>
  <c r="P125" i="3"/>
  <c r="Q125" i="3" s="1"/>
  <c r="BA126" i="3"/>
  <c r="BB126" i="3"/>
  <c r="BC126" i="3"/>
  <c r="BD126" i="3"/>
  <c r="BE126" i="3"/>
  <c r="BF126" i="3"/>
  <c r="BG126" i="3"/>
  <c r="M85" i="3"/>
  <c r="M86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O91" i="3"/>
  <c r="O55" i="3"/>
  <c r="O67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N126" i="3"/>
  <c r="L126" i="3"/>
  <c r="J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8" i="3"/>
  <c r="O66" i="3"/>
  <c r="O65" i="3"/>
  <c r="O63" i="3"/>
  <c r="O62" i="3"/>
  <c r="O61" i="3"/>
  <c r="O60" i="3"/>
  <c r="O59" i="3"/>
  <c r="O58" i="3"/>
  <c r="O57" i="3"/>
  <c r="O56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1" i="3"/>
  <c r="P30" i="3"/>
  <c r="O30" i="3"/>
  <c r="M30" i="3"/>
  <c r="K30" i="3"/>
  <c r="T29" i="3"/>
  <c r="U29" i="3" s="1"/>
  <c r="V29" i="3" s="1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AG29" i="3" s="1"/>
  <c r="AH29" i="3" s="1"/>
  <c r="AI29" i="3" s="1"/>
  <c r="AJ29" i="3" s="1"/>
  <c r="AK29" i="3" s="1"/>
  <c r="AL29" i="3" s="1"/>
  <c r="AM29" i="3" s="1"/>
  <c r="AN29" i="3" s="1"/>
  <c r="AO29" i="3" s="1"/>
  <c r="AP29" i="3" s="1"/>
  <c r="AQ29" i="3" s="1"/>
  <c r="AR29" i="3" s="1"/>
  <c r="AS29" i="3" s="1"/>
  <c r="AT29" i="3" s="1"/>
  <c r="AU29" i="3" s="1"/>
  <c r="AV29" i="3" s="1"/>
  <c r="AW29" i="3" s="1"/>
  <c r="AX29" i="3" s="1"/>
  <c r="AY29" i="3" s="1"/>
  <c r="AZ29" i="3" s="1"/>
  <c r="BA29" i="3" s="1"/>
  <c r="BB29" i="3" s="1"/>
  <c r="BC29" i="3" s="1"/>
  <c r="BD29" i="3" s="1"/>
  <c r="BE29" i="3" s="1"/>
  <c r="BF29" i="3" s="1"/>
  <c r="BG29" i="3" s="1"/>
  <c r="BH29" i="3" s="1"/>
  <c r="BI126" i="3" l="1"/>
  <c r="M126" i="3"/>
  <c r="O126" i="3"/>
  <c r="K126" i="3"/>
  <c r="Q30" i="3"/>
  <c r="P126" i="3"/>
  <c r="Q126" i="3" l="1"/>
</calcChain>
</file>

<file path=xl/sharedStrings.xml><?xml version="1.0" encoding="utf-8"?>
<sst xmlns="http://schemas.openxmlformats.org/spreadsheetml/2006/main" count="462" uniqueCount="127">
  <si>
    <t>Compras</t>
  </si>
  <si>
    <t>Conserjeria</t>
  </si>
  <si>
    <t>Juridica</t>
  </si>
  <si>
    <t>CONSEJO NACIONAL PARA EL VIH Y EL SIDA</t>
  </si>
  <si>
    <t xml:space="preserve">                                                                      </t>
  </si>
  <si>
    <t>INVENTARIO DE MATERIALES CONSUMIBLES</t>
  </si>
  <si>
    <t>D. Ejecutiva</t>
  </si>
  <si>
    <t>Archivo y Correspondencia</t>
  </si>
  <si>
    <t>Fecha de Adquisicion</t>
  </si>
  <si>
    <t>Fecha de registro</t>
  </si>
  <si>
    <t>Descripción</t>
  </si>
  <si>
    <t>Denominación</t>
  </si>
  <si>
    <t>Precio Unitario</t>
  </si>
  <si>
    <t>Inventario inicial</t>
  </si>
  <si>
    <t>Entradas</t>
  </si>
  <si>
    <t>Salidas</t>
  </si>
  <si>
    <t>Inventario Final</t>
  </si>
  <si>
    <t>SUBCUENTA</t>
  </si>
  <si>
    <t>CCP-AUX</t>
  </si>
  <si>
    <t>FONDO MUNDIAL</t>
  </si>
  <si>
    <t>Cantidad</t>
  </si>
  <si>
    <t>Valor en RD$</t>
  </si>
  <si>
    <t>cantidad</t>
  </si>
  <si>
    <t>2.3.9.1</t>
  </si>
  <si>
    <t>2.3.9.1.01</t>
  </si>
  <si>
    <t>Ambientador Spray</t>
  </si>
  <si>
    <t>u/d</t>
  </si>
  <si>
    <t>2.3.1.1</t>
  </si>
  <si>
    <t>2.3.1.1.01</t>
  </si>
  <si>
    <t>Agua fardo 20/1 16 oz</t>
  </si>
  <si>
    <t>Paq</t>
  </si>
  <si>
    <t>Ambientadores P/Dispensadores</t>
  </si>
  <si>
    <t xml:space="preserve">azucar crema 5 libras </t>
  </si>
  <si>
    <t>azucar stivia 40/1</t>
  </si>
  <si>
    <t>cjs</t>
  </si>
  <si>
    <t>azucar de dieta 100/1</t>
  </si>
  <si>
    <t>Brillo Verde</t>
  </si>
  <si>
    <t>Café 1 lbs</t>
  </si>
  <si>
    <t>Cubeta de 5 galones</t>
  </si>
  <si>
    <t>2.3.9.5</t>
  </si>
  <si>
    <t>2.3.9.5.01</t>
  </si>
  <si>
    <t xml:space="preserve">Donacion externa (fondo 684 ) </t>
  </si>
  <si>
    <t>cucharas desechables (25/1)</t>
  </si>
  <si>
    <t>paq</t>
  </si>
  <si>
    <t>Cuchillos desechables (25/1)</t>
  </si>
  <si>
    <t>Desinfectantes con Olor/galon</t>
  </si>
  <si>
    <t>Desinfectantes para Inodoro</t>
  </si>
  <si>
    <t>Desinfetante en Spray</t>
  </si>
  <si>
    <t>Detergente en polvo. 1lb c/u</t>
  </si>
  <si>
    <t>Desgrasante Liquido (galon)</t>
  </si>
  <si>
    <t>Escoba Plastica</t>
  </si>
  <si>
    <t>Escobilla para Inodoro</t>
  </si>
  <si>
    <t>Fundas negras 4 galones (100/1)</t>
  </si>
  <si>
    <t>Fundas negras 55 galones</t>
  </si>
  <si>
    <t>gel antibaterial galon</t>
  </si>
  <si>
    <t>Jabon en bola / fregar</t>
  </si>
  <si>
    <t>Jabon liquido de baños (galon)</t>
  </si>
  <si>
    <t>Jabon liquido de platos (galon)</t>
  </si>
  <si>
    <t>Jabon liquido de manos (galon)</t>
  </si>
  <si>
    <t>Lanilla</t>
  </si>
  <si>
    <t>yardas</t>
  </si>
  <si>
    <t>Lysol</t>
  </si>
  <si>
    <t>Limpia Cristales Liquido /Galon</t>
  </si>
  <si>
    <t>2.3.9.3</t>
  </si>
  <si>
    <t>2.3.9.3.01</t>
  </si>
  <si>
    <t>Mascarilla Quirurgica azules</t>
  </si>
  <si>
    <t>Mascarillas KN 95</t>
  </si>
  <si>
    <t>2.3.3.2</t>
  </si>
  <si>
    <t>2.3.3.2.01</t>
  </si>
  <si>
    <t>Papel de baños para dispensador</t>
  </si>
  <si>
    <t>papel toallas</t>
  </si>
  <si>
    <t>Pares de Guantes</t>
  </si>
  <si>
    <t>par</t>
  </si>
  <si>
    <t>Piedras aromaticas p/baños</t>
  </si>
  <si>
    <t>Pine Espuma</t>
  </si>
  <si>
    <t>Platos desechables No. 6 (25/1)</t>
  </si>
  <si>
    <t>Platos desechables No. 9 (25/1)</t>
  </si>
  <si>
    <t>Recogedor de Basura</t>
  </si>
  <si>
    <t>Servilletas (500/1)</t>
  </si>
  <si>
    <t>Suape</t>
  </si>
  <si>
    <t>Te Caliente</t>
  </si>
  <si>
    <t>caja</t>
  </si>
  <si>
    <t xml:space="preserve">te frio </t>
  </si>
  <si>
    <t xml:space="preserve">Tenedores desechables (25/1) </t>
  </si>
  <si>
    <t>Termos Mediano</t>
  </si>
  <si>
    <t xml:space="preserve">Toallas Micro Fibras </t>
  </si>
  <si>
    <t xml:space="preserve">Vasos de carton No. 4 (50/1) </t>
  </si>
  <si>
    <t xml:space="preserve">Vasos de carton No. 10 (50/1) </t>
  </si>
  <si>
    <t>Velones Aromaticos</t>
  </si>
  <si>
    <t>Velones Aromatico</t>
  </si>
  <si>
    <t>Encargado(a) de Almacen</t>
  </si>
  <si>
    <t xml:space="preserve">Enc Seccion Servicios generales </t>
  </si>
  <si>
    <t>Enc. Dep Administrativo Financiero</t>
  </si>
  <si>
    <t>Auditoría</t>
  </si>
  <si>
    <t>JHORDAN VICENTE</t>
  </si>
  <si>
    <t xml:space="preserve">  </t>
  </si>
  <si>
    <t>Transportacion</t>
  </si>
  <si>
    <t>RRHH</t>
  </si>
  <si>
    <t>G. tecnica</t>
  </si>
  <si>
    <t>Farmaco</t>
  </si>
  <si>
    <t>Prensa</t>
  </si>
  <si>
    <t>Financiero</t>
  </si>
  <si>
    <t>Planificacion</t>
  </si>
  <si>
    <t>Informatica</t>
  </si>
  <si>
    <t>Financiera</t>
  </si>
  <si>
    <t>Control Interno</t>
  </si>
  <si>
    <t>Secc de Bienes</t>
  </si>
  <si>
    <t>Fundas negras 30 galones (100/1)</t>
  </si>
  <si>
    <t>Acceso a la Informacion</t>
  </si>
  <si>
    <t>G. Administrativa</t>
  </si>
  <si>
    <t>Poblaciones Claves</t>
  </si>
  <si>
    <t>G.Administrativa</t>
  </si>
  <si>
    <t>Planificaciones</t>
  </si>
  <si>
    <t>Alacen</t>
  </si>
  <si>
    <t>monitores Financieros</t>
  </si>
  <si>
    <t>gerencia administrativa</t>
  </si>
  <si>
    <t>Acceso a la informacion</t>
  </si>
  <si>
    <t>G:tecnica</t>
  </si>
  <si>
    <t>D.Ejecutiva</t>
  </si>
  <si>
    <t xml:space="preserve"> </t>
  </si>
  <si>
    <t>Control interno</t>
  </si>
  <si>
    <t>G: Administrativa</t>
  </si>
  <si>
    <t>Esponjas doble uso</t>
  </si>
  <si>
    <t xml:space="preserve">                              RECURSOS GUBERNAMENTALES</t>
  </si>
  <si>
    <t>Enero-Marzo 2026</t>
  </si>
  <si>
    <t xml:space="preserve">                  CORRESPONDIENTES AL TRIMESTRE ENERO- MARZO 2026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</si>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</sst>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RD$&quot;#,##0.00"/>
    <numFmt numFmtId="165" formatCode="_(&quot;RD$&quot;* #,##0.00_);_(&quot;RD$&quot;* \(#,##0.00\);_(&quot;RD$&quot;* &quot;-&quot;??_);_(@_)"/>
    <numFmt numFmtId="166" formatCode="_-* #,##0_-;\-* #,##0_-;_-* &quot;-&quot;??_-;_-@_-"/>
    <numFmt numFmtId="167" formatCode="0.0000"/>
    <numFmt numFmtId="168" formatCode="_-* #,##0.00_-;\-* #,##0.0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6"/>
      <color indexed="18"/>
      <name val="Arial"/>
      <family val="2"/>
    </font>
    <font>
      <b/>
      <sz val="18"/>
      <color theme="4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8"/>
      <name val="Aptos Narrow"/>
      <family val="2"/>
      <scheme val="minor"/>
    </font>
    <font>
      <b/>
      <sz val="18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indexed="18"/>
      <name val="Wingdings 2"/>
      <family val="1"/>
      <charset val="2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textRotation="90" wrapText="1"/>
    </xf>
    <xf numFmtId="0" fontId="5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textRotation="90" wrapText="1"/>
    </xf>
    <xf numFmtId="0" fontId="3" fillId="2" borderId="0" xfId="0" applyFont="1" applyFill="1" applyAlignment="1">
      <alignment horizontal="left"/>
    </xf>
    <xf numFmtId="17" fontId="4" fillId="2" borderId="0" xfId="0" applyNumberFormat="1" applyFont="1" applyFill="1" applyAlignment="1">
      <alignment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9" fillId="2" borderId="10" xfId="2" applyFont="1" applyFill="1" applyBorder="1" applyAlignment="1">
      <alignment horizontal="center"/>
    </xf>
    <xf numFmtId="165" fontId="9" fillId="2" borderId="10" xfId="3" applyFont="1" applyFill="1" applyBorder="1" applyAlignment="1">
      <alignment horizontal="left"/>
    </xf>
    <xf numFmtId="0" fontId="3" fillId="2" borderId="10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left"/>
    </xf>
    <xf numFmtId="0" fontId="10" fillId="2" borderId="0" xfId="0" applyFont="1" applyFill="1" applyAlignment="1">
      <alignment wrapText="1"/>
    </xf>
    <xf numFmtId="0" fontId="11" fillId="2" borderId="0" xfId="0" applyFont="1" applyFill="1"/>
    <xf numFmtId="0" fontId="2" fillId="2" borderId="10" xfId="0" applyFont="1" applyFill="1" applyBorder="1" applyAlignment="1">
      <alignment horizontal="left"/>
    </xf>
    <xf numFmtId="14" fontId="2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165" fontId="3" fillId="2" borderId="10" xfId="3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10" xfId="0" applyNumberFormat="1" applyFont="1" applyFill="1" applyBorder="1"/>
    <xf numFmtId="165" fontId="3" fillId="2" borderId="10" xfId="0" applyNumberFormat="1" applyFont="1" applyFill="1" applyBorder="1"/>
    <xf numFmtId="166" fontId="4" fillId="2" borderId="10" xfId="1" applyNumberFormat="1" applyFont="1" applyFill="1" applyBorder="1"/>
    <xf numFmtId="166" fontId="4" fillId="2" borderId="10" xfId="0" applyNumberFormat="1" applyFont="1" applyFill="1" applyBorder="1" applyAlignment="1">
      <alignment horizontal="right"/>
    </xf>
    <xf numFmtId="0" fontId="10" fillId="2" borderId="0" xfId="0" applyFont="1" applyFill="1"/>
    <xf numFmtId="166" fontId="10" fillId="2" borderId="10" xfId="0" applyNumberFormat="1" applyFont="1" applyFill="1" applyBorder="1" applyAlignment="1">
      <alignment wrapText="1"/>
    </xf>
    <xf numFmtId="0" fontId="12" fillId="2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left"/>
    </xf>
    <xf numFmtId="14" fontId="12" fillId="2" borderId="10" xfId="0" applyNumberFormat="1" applyFont="1" applyFill="1" applyBorder="1" applyAlignment="1">
      <alignment horizontal="center"/>
    </xf>
    <xf numFmtId="166" fontId="3" fillId="2" borderId="10" xfId="1" applyNumberFormat="1" applyFont="1" applyFill="1" applyBorder="1"/>
    <xf numFmtId="0" fontId="13" fillId="2" borderId="0" xfId="0" applyFont="1" applyFill="1"/>
    <xf numFmtId="166" fontId="13" fillId="2" borderId="10" xfId="0" applyNumberFormat="1" applyFont="1" applyFill="1" applyBorder="1" applyAlignment="1">
      <alignment wrapText="1"/>
    </xf>
    <xf numFmtId="0" fontId="14" fillId="2" borderId="0" xfId="0" applyFont="1" applyFill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vertical="center" wrapText="1"/>
    </xf>
    <xf numFmtId="167" fontId="5" fillId="2" borderId="0" xfId="0" applyNumberFormat="1" applyFont="1" applyFill="1"/>
    <xf numFmtId="165" fontId="3" fillId="2" borderId="11" xfId="3" applyFont="1" applyFill="1" applyBorder="1" applyAlignment="1">
      <alignment horizontal="left"/>
    </xf>
    <xf numFmtId="0" fontId="4" fillId="2" borderId="11" xfId="0" applyFont="1" applyFill="1" applyBorder="1"/>
    <xf numFmtId="0" fontId="3" fillId="2" borderId="11" xfId="0" applyFont="1" applyFill="1" applyBorder="1"/>
    <xf numFmtId="0" fontId="16" fillId="2" borderId="0" xfId="0" applyFont="1" applyFill="1"/>
    <xf numFmtId="0" fontId="4" fillId="2" borderId="0" xfId="0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166" fontId="10" fillId="2" borderId="0" xfId="0" applyNumberFormat="1" applyFont="1" applyFill="1" applyAlignment="1">
      <alignment wrapText="1"/>
    </xf>
    <xf numFmtId="166" fontId="5" fillId="2" borderId="0" xfId="0" applyNumberFormat="1" applyFont="1" applyFill="1"/>
    <xf numFmtId="165" fontId="2" fillId="2" borderId="0" xfId="0" applyNumberFormat="1" applyFont="1" applyFill="1"/>
    <xf numFmtId="165" fontId="3" fillId="2" borderId="0" xfId="0" applyNumberFormat="1" applyFont="1" applyFill="1"/>
    <xf numFmtId="0" fontId="2" fillId="2" borderId="0" xfId="0" applyFont="1" applyFill="1" applyAlignment="1">
      <alignment wrapText="1"/>
    </xf>
    <xf numFmtId="168" fontId="2" fillId="2" borderId="0" xfId="0" applyNumberFormat="1" applyFont="1" applyFill="1"/>
    <xf numFmtId="0" fontId="3" fillId="2" borderId="0" xfId="1" applyNumberFormat="1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17" fillId="2" borderId="1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43" fontId="2" fillId="2" borderId="0" xfId="0" applyNumberFormat="1" applyFont="1" applyFill="1"/>
    <xf numFmtId="0" fontId="5" fillId="2" borderId="0" xfId="0" applyFont="1" applyFill="1" applyAlignment="1">
      <alignment wrapText="1"/>
    </xf>
    <xf numFmtId="166" fontId="2" fillId="2" borderId="0" xfId="0" applyNumberFormat="1" applyFont="1" applyFill="1"/>
    <xf numFmtId="0" fontId="18" fillId="2" borderId="3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3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textRotation="90" wrapText="1"/>
    </xf>
    <xf numFmtId="0" fontId="3" fillId="2" borderId="3" xfId="2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64" fontId="3" fillId="2" borderId="7" xfId="2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9" fontId="3" fillId="2" borderId="8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/>
  </cellXfs>
  <cellStyles count="4">
    <cellStyle name="Currency 2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1058956</xdr:colOff>
      <xdr:row>3</xdr:row>
      <xdr:rowOff>22427</xdr:rowOff>
    </xdr:from>
    <xdr:to>
      <xdr:col>12</xdr:col>
      <xdr:colOff>1864372</xdr:colOff>
      <xdr:row>17</xdr:row>
      <xdr:rowOff>55835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9A79CD-8C85-4C37-A1D6-878B31938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81370" y="810703"/>
          <a:ext cx="6191968" cy="3712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393"/>
  <sheetViews>
    <sheetView tabSelected="1" zoomScale="58" zoomScaleNormal="58" workbookViewId="0">
      <selection activeCell="D18" sqref="D18"/>
    </sheetView>
  </sheetViews>
  <sheetFormatPr baseColWidth="10" defaultColWidth="14.42578125" defaultRowHeight="24" x14ac:dyDescent="0.4"/>
  <cols>
    <col min="1" max="1" width="12" style="1" customWidth="1"/>
    <col min="2" max="2" width="19.42578125" style="1" customWidth="1"/>
    <col min="3" max="3" width="21.42578125" style="1" customWidth="1"/>
    <col min="4" max="4" width="44.42578125" style="1" customWidth="1"/>
    <col min="5" max="5" width="19" style="1" customWidth="1"/>
    <col min="6" max="6" width="19.85546875" style="1" customWidth="1"/>
    <col min="7" max="7" width="64.5703125" style="1" customWidth="1"/>
    <col min="8" max="8" width="13.85546875" style="1" customWidth="1"/>
    <col min="9" max="9" width="31.85546875" style="1" customWidth="1"/>
    <col min="10" max="10" width="17.42578125" style="1" customWidth="1"/>
    <col min="11" max="11" width="37.85546875" style="1" customWidth="1"/>
    <col min="12" max="12" width="25.42578125" style="1" customWidth="1"/>
    <col min="13" max="13" width="32.42578125" style="1" customWidth="1"/>
    <col min="14" max="14" width="34.85546875" style="1" customWidth="1"/>
    <col min="15" max="15" width="33.42578125" style="1" customWidth="1"/>
    <col min="16" max="16" width="28.85546875" style="1" customWidth="1"/>
    <col min="17" max="17" width="30.85546875" style="1" customWidth="1"/>
    <col min="18" max="18" width="28.42578125" style="4" customWidth="1"/>
    <col min="19" max="19" width="10.85546875" style="66" customWidth="1"/>
    <col min="20" max="20" width="12.140625" style="66" customWidth="1"/>
    <col min="21" max="21" width="12.42578125" style="66" customWidth="1"/>
    <col min="22" max="22" width="11.42578125" style="66" customWidth="1"/>
    <col min="23" max="23" width="9.85546875" style="66" customWidth="1"/>
    <col min="24" max="60" width="11.42578125" style="66" customWidth="1"/>
    <col min="61" max="61" width="12.85546875" style="66" customWidth="1"/>
    <col min="62" max="16384" width="14.42578125" style="4"/>
  </cols>
  <sheetData>
    <row r="1" spans="7:61" ht="21" customHeight="1" x14ac:dyDescent="0.4"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72" t="s">
        <v>110</v>
      </c>
      <c r="T1" s="72" t="s">
        <v>108</v>
      </c>
      <c r="U1" s="72" t="s">
        <v>111</v>
      </c>
      <c r="V1" s="72" t="s">
        <v>105</v>
      </c>
      <c r="W1" s="72" t="s">
        <v>97</v>
      </c>
      <c r="X1" s="72" t="s">
        <v>112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7:61" ht="21" customHeight="1" x14ac:dyDescent="0.4"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2"/>
      <c r="T2" s="72"/>
      <c r="U2" s="72"/>
      <c r="V2" s="72"/>
      <c r="W2" s="72"/>
      <c r="X2" s="72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7:61" ht="21" customHeight="1" x14ac:dyDescent="0.4"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2"/>
      <c r="T3" s="72"/>
      <c r="U3" s="72"/>
      <c r="V3" s="72"/>
      <c r="W3" s="72"/>
      <c r="X3" s="72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7:61" ht="21" customHeight="1" x14ac:dyDescent="0.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72"/>
      <c r="T4" s="72"/>
      <c r="U4" s="72"/>
      <c r="V4" s="72"/>
      <c r="W4" s="72"/>
      <c r="X4" s="72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7:61" ht="21" customHeight="1" x14ac:dyDescent="0.4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72"/>
      <c r="T5" s="72"/>
      <c r="U5" s="72"/>
      <c r="V5" s="72"/>
      <c r="W5" s="72"/>
      <c r="X5" s="72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7:61" ht="21" customHeight="1" x14ac:dyDescent="0.4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72"/>
      <c r="T6" s="72"/>
      <c r="U6" s="72"/>
      <c r="V6" s="72"/>
      <c r="W6" s="72"/>
      <c r="X6" s="72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7:61" ht="21" customHeight="1" x14ac:dyDescent="0.4"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72"/>
      <c r="T7" s="72"/>
      <c r="U7" s="72"/>
      <c r="V7" s="72"/>
      <c r="W7" s="72"/>
      <c r="X7" s="72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7:61" ht="21" customHeight="1" x14ac:dyDescent="0.4"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72"/>
      <c r="T8" s="72"/>
      <c r="U8" s="72"/>
      <c r="V8" s="72"/>
      <c r="W8" s="72"/>
      <c r="X8" s="72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7:61" ht="21" customHeight="1" x14ac:dyDescent="0.4"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2"/>
      <c r="T9" s="72"/>
      <c r="U9" s="72"/>
      <c r="V9" s="72"/>
      <c r="W9" s="72"/>
      <c r="X9" s="72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7:61" ht="21" customHeight="1" x14ac:dyDescent="0.4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72"/>
      <c r="T10" s="72"/>
      <c r="U10" s="72"/>
      <c r="V10" s="72"/>
      <c r="W10" s="72"/>
      <c r="X10" s="72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7:61" ht="21" customHeight="1" x14ac:dyDescent="0.4"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72"/>
      <c r="T11" s="72"/>
      <c r="U11" s="72"/>
      <c r="V11" s="72"/>
      <c r="W11" s="72"/>
      <c r="X11" s="72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</row>
    <row r="12" spans="7:61" ht="21" customHeight="1" x14ac:dyDescent="0.4"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72"/>
      <c r="T12" s="72"/>
      <c r="U12" s="72"/>
      <c r="V12" s="72"/>
      <c r="W12" s="72"/>
      <c r="X12" s="72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7:61" ht="21" customHeight="1" x14ac:dyDescent="0.4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72"/>
      <c r="T13" s="72"/>
      <c r="U13" s="72"/>
      <c r="V13" s="72"/>
      <c r="W13" s="72"/>
      <c r="X13" s="72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</row>
    <row r="14" spans="7:61" ht="21" customHeight="1" x14ac:dyDescent="0.4"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72"/>
      <c r="T14" s="72"/>
      <c r="U14" s="72"/>
      <c r="V14" s="72"/>
      <c r="W14" s="72"/>
      <c r="X14" s="72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</row>
    <row r="15" spans="7:61" ht="21" customHeight="1" x14ac:dyDescent="0.4"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72"/>
      <c r="T15" s="72"/>
      <c r="U15" s="72"/>
      <c r="V15" s="72"/>
      <c r="W15" s="72"/>
      <c r="X15" s="72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</row>
    <row r="16" spans="7:61" ht="21" customHeight="1" x14ac:dyDescent="0.4"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72"/>
      <c r="T16" s="72"/>
      <c r="U16" s="72"/>
      <c r="V16" s="72"/>
      <c r="W16" s="72"/>
      <c r="X16" s="72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</row>
    <row r="17" spans="1:62" ht="21" customHeight="1" x14ac:dyDescent="0.4"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72"/>
      <c r="T17" s="72"/>
      <c r="U17" s="72"/>
      <c r="V17" s="72"/>
      <c r="W17" s="72"/>
      <c r="X17" s="72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spans="1:62" ht="21" customHeight="1" x14ac:dyDescent="0.4">
      <c r="G18" s="2"/>
      <c r="H18" s="2"/>
      <c r="I18" s="5"/>
      <c r="J18" s="90" t="s">
        <v>3</v>
      </c>
      <c r="K18" s="90"/>
      <c r="L18" s="90"/>
      <c r="M18" s="90"/>
      <c r="N18" s="2"/>
      <c r="O18" s="2"/>
      <c r="P18" s="2"/>
      <c r="Q18" s="2"/>
      <c r="R18" s="2"/>
      <c r="S18" s="72"/>
      <c r="T18" s="72"/>
      <c r="U18" s="72"/>
      <c r="V18" s="72"/>
      <c r="W18" s="72"/>
      <c r="X18" s="72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</row>
    <row r="19" spans="1:62" ht="21" customHeight="1" x14ac:dyDescent="0.4">
      <c r="G19" s="2"/>
      <c r="H19" s="2"/>
      <c r="I19" s="5"/>
      <c r="J19" s="91" t="s">
        <v>123</v>
      </c>
      <c r="K19" s="91"/>
      <c r="L19" s="91"/>
      <c r="M19" s="5"/>
      <c r="N19" s="2"/>
      <c r="O19" s="2"/>
      <c r="P19" s="2"/>
      <c r="Q19" s="2"/>
      <c r="R19" s="2"/>
      <c r="S19" s="72"/>
      <c r="T19" s="72"/>
      <c r="U19" s="72"/>
      <c r="V19" s="72"/>
      <c r="W19" s="72"/>
      <c r="X19" s="72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</row>
    <row r="20" spans="1:62" ht="21" customHeight="1" x14ac:dyDescent="0.4">
      <c r="G20" s="2"/>
      <c r="H20" s="2" t="s">
        <v>4</v>
      </c>
      <c r="I20" s="6"/>
      <c r="J20" s="92" t="s">
        <v>5</v>
      </c>
      <c r="K20" s="92"/>
      <c r="L20" s="92"/>
      <c r="M20" s="92"/>
      <c r="N20" s="2"/>
      <c r="O20" s="2"/>
      <c r="P20" s="2"/>
      <c r="Q20" s="2"/>
      <c r="R20" s="2"/>
      <c r="S20" s="72"/>
      <c r="T20" s="72"/>
      <c r="U20" s="72"/>
      <c r="V20" s="72"/>
      <c r="W20" s="72"/>
      <c r="X20" s="72"/>
      <c r="Y20" s="3"/>
      <c r="Z20" s="72" t="s">
        <v>96</v>
      </c>
      <c r="AA20" s="72" t="s">
        <v>99</v>
      </c>
      <c r="AB20" s="72" t="s">
        <v>109</v>
      </c>
      <c r="AC20" s="72" t="s">
        <v>106</v>
      </c>
      <c r="AD20" s="7"/>
      <c r="AE20" s="72" t="s">
        <v>0</v>
      </c>
      <c r="AF20" s="72" t="s">
        <v>106</v>
      </c>
      <c r="AG20" s="72" t="s">
        <v>113</v>
      </c>
      <c r="AH20" s="3"/>
      <c r="AI20" s="3"/>
      <c r="AJ20" s="3"/>
      <c r="AK20" s="3"/>
      <c r="AL20" s="3"/>
      <c r="AM20" s="3"/>
      <c r="AN20" s="3"/>
      <c r="AO20" s="72" t="s">
        <v>115</v>
      </c>
      <c r="AP20" s="72" t="s">
        <v>104</v>
      </c>
      <c r="AQ20" s="72" t="s">
        <v>0</v>
      </c>
      <c r="AR20" s="72" t="s">
        <v>100</v>
      </c>
      <c r="AS20" s="72" t="s">
        <v>2</v>
      </c>
      <c r="AT20" s="72" t="s">
        <v>0</v>
      </c>
      <c r="AU20" s="72" t="s">
        <v>116</v>
      </c>
      <c r="AV20" s="72" t="s">
        <v>117</v>
      </c>
      <c r="AW20" s="72" t="s">
        <v>118</v>
      </c>
      <c r="AX20" s="72" t="s">
        <v>99</v>
      </c>
      <c r="AY20" s="72" t="s">
        <v>96</v>
      </c>
      <c r="AZ20" s="72" t="s">
        <v>120</v>
      </c>
      <c r="BA20" s="3"/>
      <c r="BB20" s="3"/>
      <c r="BC20" s="3"/>
      <c r="BD20" s="3"/>
      <c r="BE20" s="3"/>
      <c r="BF20" s="3"/>
      <c r="BG20" s="72" t="s">
        <v>121</v>
      </c>
      <c r="BH20" s="3"/>
      <c r="BI20" s="3"/>
    </row>
    <row r="21" spans="1:62" ht="21" customHeight="1" x14ac:dyDescent="0.4">
      <c r="G21" s="2"/>
      <c r="H21" s="2"/>
      <c r="I21" s="8"/>
      <c r="J21" s="93" t="s">
        <v>125</v>
      </c>
      <c r="K21" s="93"/>
      <c r="L21" s="93"/>
      <c r="M21" s="93"/>
      <c r="N21" s="93"/>
      <c r="O21" s="2"/>
      <c r="P21" s="2"/>
      <c r="Q21" s="2"/>
      <c r="R21" s="2"/>
      <c r="S21" s="72"/>
      <c r="T21" s="72"/>
      <c r="U21" s="72"/>
      <c r="V21" s="72"/>
      <c r="W21" s="72"/>
      <c r="X21" s="72"/>
      <c r="Y21" s="72" t="s">
        <v>2</v>
      </c>
      <c r="Z21" s="72"/>
      <c r="AA21" s="72"/>
      <c r="AB21" s="72"/>
      <c r="AC21" s="72"/>
      <c r="AD21" s="7"/>
      <c r="AE21" s="72"/>
      <c r="AF21" s="72"/>
      <c r="AG21" s="72"/>
      <c r="AH21" s="72" t="s">
        <v>101</v>
      </c>
      <c r="AI21" s="72" t="s">
        <v>7</v>
      </c>
      <c r="AJ21" s="72" t="s">
        <v>1</v>
      </c>
      <c r="AK21" s="72" t="s">
        <v>114</v>
      </c>
      <c r="AL21" s="72" t="s">
        <v>103</v>
      </c>
      <c r="AM21" s="72" t="s">
        <v>97</v>
      </c>
      <c r="AN21" s="72" t="s">
        <v>98</v>
      </c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3"/>
      <c r="BB21" s="72" t="s">
        <v>102</v>
      </c>
      <c r="BC21" s="72" t="s">
        <v>2</v>
      </c>
      <c r="BD21" s="72" t="s">
        <v>104</v>
      </c>
      <c r="BE21" s="72" t="s">
        <v>97</v>
      </c>
      <c r="BF21" s="72" t="s">
        <v>7</v>
      </c>
      <c r="BG21" s="72"/>
      <c r="BH21" s="72" t="s">
        <v>1</v>
      </c>
      <c r="BI21" s="72"/>
    </row>
    <row r="22" spans="1:62" ht="21" customHeight="1" x14ac:dyDescent="0.4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 t="s">
        <v>6</v>
      </c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 t="s">
        <v>106</v>
      </c>
      <c r="BB22" s="72"/>
      <c r="BC22" s="72"/>
      <c r="BD22" s="72"/>
      <c r="BE22" s="72"/>
      <c r="BF22" s="72"/>
      <c r="BG22" s="72"/>
      <c r="BH22" s="72"/>
      <c r="BI22" s="72"/>
    </row>
    <row r="23" spans="1:62" ht="9.75" customHeight="1" thickBot="1" x14ac:dyDescent="0.45"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</row>
    <row r="24" spans="1:62" ht="21" hidden="1" customHeight="1" thickBot="1" x14ac:dyDescent="0.45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</row>
    <row r="25" spans="1:62" ht="19.5" hidden="1" customHeight="1" thickBot="1" x14ac:dyDescent="0.45"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</row>
    <row r="26" spans="1:62" ht="15.75" hidden="1" customHeight="1" thickBot="1" x14ac:dyDescent="0.45">
      <c r="R26" s="1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</row>
    <row r="27" spans="1:62" ht="18.600000000000001" customHeight="1" thickBot="1" x14ac:dyDescent="0.45">
      <c r="E27" s="76" t="s">
        <v>8</v>
      </c>
      <c r="F27" s="76" t="s">
        <v>9</v>
      </c>
      <c r="G27" s="78" t="s">
        <v>10</v>
      </c>
      <c r="H27" s="80" t="s">
        <v>11</v>
      </c>
      <c r="I27" s="82" t="s">
        <v>12</v>
      </c>
      <c r="J27" s="73" t="s">
        <v>13</v>
      </c>
      <c r="K27" s="73"/>
      <c r="L27" s="85" t="s">
        <v>14</v>
      </c>
      <c r="M27" s="78"/>
      <c r="N27" s="85" t="s">
        <v>15</v>
      </c>
      <c r="O27" s="78"/>
      <c r="P27" s="85" t="s">
        <v>16</v>
      </c>
      <c r="Q27" s="78"/>
      <c r="R27" s="1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</row>
    <row r="28" spans="1:62" ht="28.15" customHeight="1" x14ac:dyDescent="0.4">
      <c r="E28" s="77"/>
      <c r="F28" s="77"/>
      <c r="G28" s="79"/>
      <c r="H28" s="81"/>
      <c r="I28" s="83"/>
      <c r="J28" s="74" t="s">
        <v>124</v>
      </c>
      <c r="K28" s="75"/>
      <c r="L28" s="86"/>
      <c r="M28" s="79"/>
      <c r="N28" s="86"/>
      <c r="O28" s="79"/>
      <c r="P28" s="87" t="s">
        <v>126</v>
      </c>
      <c r="Q28" s="88"/>
      <c r="R28" s="1"/>
      <c r="S28" s="9"/>
      <c r="T28" s="9"/>
      <c r="U28" s="9"/>
      <c r="V28" s="9"/>
      <c r="W28" s="9"/>
      <c r="X28" s="9"/>
      <c r="Y28" s="9"/>
      <c r="Z28" s="72"/>
      <c r="AA28" s="9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9"/>
    </row>
    <row r="29" spans="1:62" ht="24" customHeight="1" x14ac:dyDescent="0.4">
      <c r="A29" s="10"/>
      <c r="B29" s="11" t="s">
        <v>17</v>
      </c>
      <c r="C29" s="11" t="s">
        <v>18</v>
      </c>
      <c r="D29" s="12" t="s">
        <v>19</v>
      </c>
      <c r="E29" s="12"/>
      <c r="F29" s="12"/>
      <c r="G29" s="13"/>
      <c r="H29" s="13"/>
      <c r="I29" s="14"/>
      <c r="J29" s="15" t="s">
        <v>20</v>
      </c>
      <c r="K29" s="15" t="s">
        <v>21</v>
      </c>
      <c r="L29" s="16" t="s">
        <v>14</v>
      </c>
      <c r="M29" s="15" t="s">
        <v>21</v>
      </c>
      <c r="N29" s="16" t="s">
        <v>22</v>
      </c>
      <c r="O29" s="15" t="s">
        <v>21</v>
      </c>
      <c r="P29" s="15" t="s">
        <v>20</v>
      </c>
      <c r="Q29" s="15" t="s">
        <v>21</v>
      </c>
      <c r="R29" s="1"/>
      <c r="S29" s="17">
        <v>4115</v>
      </c>
      <c r="T29" s="17">
        <f>S29+1</f>
        <v>4116</v>
      </c>
      <c r="U29" s="17">
        <f t="shared" ref="U29:AZ29" si="0">T29+1</f>
        <v>4117</v>
      </c>
      <c r="V29" s="17">
        <f t="shared" si="0"/>
        <v>4118</v>
      </c>
      <c r="W29" s="17">
        <f t="shared" si="0"/>
        <v>4119</v>
      </c>
      <c r="X29" s="17">
        <f t="shared" si="0"/>
        <v>4120</v>
      </c>
      <c r="Y29" s="17">
        <f t="shared" si="0"/>
        <v>4121</v>
      </c>
      <c r="Z29" s="17">
        <f t="shared" si="0"/>
        <v>4122</v>
      </c>
      <c r="AA29" s="17">
        <f t="shared" si="0"/>
        <v>4123</v>
      </c>
      <c r="AB29" s="17">
        <f t="shared" si="0"/>
        <v>4124</v>
      </c>
      <c r="AC29" s="17">
        <f t="shared" si="0"/>
        <v>4125</v>
      </c>
      <c r="AD29" s="17">
        <f t="shared" si="0"/>
        <v>4126</v>
      </c>
      <c r="AE29" s="17">
        <f t="shared" si="0"/>
        <v>4127</v>
      </c>
      <c r="AF29" s="17">
        <f t="shared" si="0"/>
        <v>4128</v>
      </c>
      <c r="AG29" s="17">
        <f t="shared" si="0"/>
        <v>4129</v>
      </c>
      <c r="AH29" s="17">
        <f t="shared" si="0"/>
        <v>4130</v>
      </c>
      <c r="AI29" s="17">
        <f t="shared" si="0"/>
        <v>4131</v>
      </c>
      <c r="AJ29" s="17">
        <f t="shared" si="0"/>
        <v>4132</v>
      </c>
      <c r="AK29" s="17">
        <f t="shared" si="0"/>
        <v>4133</v>
      </c>
      <c r="AL29" s="17">
        <f t="shared" si="0"/>
        <v>4134</v>
      </c>
      <c r="AM29" s="17">
        <f t="shared" si="0"/>
        <v>4135</v>
      </c>
      <c r="AN29" s="17">
        <f t="shared" si="0"/>
        <v>4136</v>
      </c>
      <c r="AO29" s="17">
        <f t="shared" si="0"/>
        <v>4137</v>
      </c>
      <c r="AP29" s="17">
        <f t="shared" si="0"/>
        <v>4138</v>
      </c>
      <c r="AQ29" s="17">
        <f t="shared" si="0"/>
        <v>4139</v>
      </c>
      <c r="AR29" s="17">
        <f t="shared" si="0"/>
        <v>4140</v>
      </c>
      <c r="AS29" s="17">
        <f t="shared" si="0"/>
        <v>4141</v>
      </c>
      <c r="AT29" s="17">
        <f t="shared" si="0"/>
        <v>4142</v>
      </c>
      <c r="AU29" s="17">
        <f t="shared" si="0"/>
        <v>4143</v>
      </c>
      <c r="AV29" s="17">
        <f t="shared" si="0"/>
        <v>4144</v>
      </c>
      <c r="AW29" s="17">
        <f t="shared" si="0"/>
        <v>4145</v>
      </c>
      <c r="AX29" s="17">
        <f t="shared" si="0"/>
        <v>4146</v>
      </c>
      <c r="AY29" s="17">
        <f t="shared" si="0"/>
        <v>4147</v>
      </c>
      <c r="AZ29" s="17">
        <f t="shared" si="0"/>
        <v>4148</v>
      </c>
      <c r="BA29" s="17">
        <f t="shared" ref="BA29" si="1">AZ29+1</f>
        <v>4149</v>
      </c>
      <c r="BB29" s="17">
        <f t="shared" ref="BB29" si="2">BA29+1</f>
        <v>4150</v>
      </c>
      <c r="BC29" s="17">
        <f t="shared" ref="BC29" si="3">BB29+1</f>
        <v>4151</v>
      </c>
      <c r="BD29" s="17">
        <f t="shared" ref="BD29" si="4">BC29+1</f>
        <v>4152</v>
      </c>
      <c r="BE29" s="17">
        <f t="shared" ref="BE29" si="5">BD29+1</f>
        <v>4153</v>
      </c>
      <c r="BF29" s="17">
        <f t="shared" ref="BF29" si="6">BE29+1</f>
        <v>4154</v>
      </c>
      <c r="BG29" s="17">
        <f t="shared" ref="BG29:BH29" si="7">BF29+1</f>
        <v>4155</v>
      </c>
      <c r="BH29" s="17">
        <f t="shared" si="7"/>
        <v>4156</v>
      </c>
      <c r="BI29" s="17"/>
      <c r="BJ29" s="18"/>
    </row>
    <row r="30" spans="1:62" ht="20.100000000000001" customHeight="1" x14ac:dyDescent="0.4">
      <c r="A30" s="12">
        <v>1</v>
      </c>
      <c r="B30" s="12" t="s">
        <v>23</v>
      </c>
      <c r="C30" s="19" t="s">
        <v>24</v>
      </c>
      <c r="D30" s="12"/>
      <c r="E30" s="20">
        <v>45512</v>
      </c>
      <c r="F30" s="20">
        <v>45512</v>
      </c>
      <c r="G30" s="21" t="s">
        <v>25</v>
      </c>
      <c r="H30" s="22" t="s">
        <v>26</v>
      </c>
      <c r="I30" s="23">
        <v>247.8</v>
      </c>
      <c r="J30" s="24">
        <v>33</v>
      </c>
      <c r="K30" s="25">
        <f t="shared" ref="K30:K125" si="8">+J30*I30</f>
        <v>8177.4000000000005</v>
      </c>
      <c r="L30" s="24"/>
      <c r="M30" s="26">
        <f t="shared" ref="M30" si="9">L30*I30</f>
        <v>0</v>
      </c>
      <c r="N30" s="27">
        <v>15</v>
      </c>
      <c r="O30" s="25">
        <f t="shared" ref="O30:O125" si="10">N30*I30</f>
        <v>3717</v>
      </c>
      <c r="P30" s="28">
        <f>+J30+L30-N30</f>
        <v>18</v>
      </c>
      <c r="Q30" s="25">
        <f t="shared" ref="Q30:Q125" si="11">P30*I30</f>
        <v>4460.4000000000005</v>
      </c>
      <c r="R30" s="29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>
        <v>15</v>
      </c>
      <c r="BI30" s="30">
        <f>SUM(S30:BH30)</f>
        <v>15</v>
      </c>
    </row>
    <row r="31" spans="1:62" ht="19.899999999999999" customHeight="1" x14ac:dyDescent="0.4">
      <c r="A31" s="12">
        <v>2</v>
      </c>
      <c r="B31" s="12" t="s">
        <v>23</v>
      </c>
      <c r="C31" s="19" t="s">
        <v>24</v>
      </c>
      <c r="D31" s="12"/>
      <c r="E31" s="20">
        <v>45859</v>
      </c>
      <c r="F31" s="20">
        <v>45859</v>
      </c>
      <c r="G31" s="21" t="s">
        <v>25</v>
      </c>
      <c r="H31" s="22" t="s">
        <v>26</v>
      </c>
      <c r="I31" s="23">
        <v>224.2</v>
      </c>
      <c r="J31" s="24">
        <v>50</v>
      </c>
      <c r="K31" s="25">
        <f t="shared" si="8"/>
        <v>11210</v>
      </c>
      <c r="L31" s="24"/>
      <c r="M31" s="26">
        <f t="shared" ref="M31:M94" si="12">L31*I31</f>
        <v>0</v>
      </c>
      <c r="N31" s="27">
        <v>0</v>
      </c>
      <c r="O31" s="25">
        <f t="shared" si="10"/>
        <v>0</v>
      </c>
      <c r="P31" s="28">
        <f t="shared" ref="P31:P94" si="13">+J31+L31-N31</f>
        <v>50</v>
      </c>
      <c r="Q31" s="25">
        <f t="shared" si="11"/>
        <v>11210</v>
      </c>
      <c r="R31" s="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>
        <f t="shared" ref="BI31:BI94" si="14">SUM(S31:BH31)</f>
        <v>0</v>
      </c>
    </row>
    <row r="32" spans="1:62" ht="19.899999999999999" customHeight="1" x14ac:dyDescent="0.4">
      <c r="A32" s="12">
        <v>3</v>
      </c>
      <c r="B32" s="12" t="s">
        <v>23</v>
      </c>
      <c r="C32" s="19" t="s">
        <v>24</v>
      </c>
      <c r="D32" s="12"/>
      <c r="E32" s="20">
        <v>46101</v>
      </c>
      <c r="F32" s="20">
        <v>46101</v>
      </c>
      <c r="G32" s="21" t="s">
        <v>25</v>
      </c>
      <c r="H32" s="22" t="s">
        <v>26</v>
      </c>
      <c r="I32" s="23">
        <v>200.6</v>
      </c>
      <c r="J32" s="24"/>
      <c r="K32" s="25">
        <f t="shared" si="8"/>
        <v>0</v>
      </c>
      <c r="L32" s="24">
        <v>18</v>
      </c>
      <c r="M32" s="26">
        <f t="shared" si="12"/>
        <v>3610.7999999999997</v>
      </c>
      <c r="N32" s="27">
        <v>0</v>
      </c>
      <c r="O32" s="25"/>
      <c r="P32" s="28">
        <f t="shared" si="13"/>
        <v>18</v>
      </c>
      <c r="Q32" s="25">
        <f t="shared" si="11"/>
        <v>3610.7999999999997</v>
      </c>
      <c r="R32" s="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>
        <f t="shared" si="14"/>
        <v>0</v>
      </c>
    </row>
    <row r="33" spans="1:61" ht="24.6" customHeight="1" x14ac:dyDescent="0.4">
      <c r="A33" s="12">
        <v>4</v>
      </c>
      <c r="B33" s="12" t="s">
        <v>27</v>
      </c>
      <c r="C33" s="19" t="s">
        <v>28</v>
      </c>
      <c r="D33" s="12"/>
      <c r="E33" s="20">
        <v>45363</v>
      </c>
      <c r="F33" s="20">
        <v>45363</v>
      </c>
      <c r="G33" s="21" t="s">
        <v>29</v>
      </c>
      <c r="H33" s="22" t="s">
        <v>30</v>
      </c>
      <c r="I33" s="23">
        <v>135</v>
      </c>
      <c r="J33" s="24">
        <v>0</v>
      </c>
      <c r="K33" s="25">
        <f t="shared" si="8"/>
        <v>0</v>
      </c>
      <c r="L33" s="24"/>
      <c r="M33" s="26">
        <f t="shared" si="12"/>
        <v>0</v>
      </c>
      <c r="N33" s="27">
        <v>0</v>
      </c>
      <c r="O33" s="25">
        <f t="shared" si="10"/>
        <v>0</v>
      </c>
      <c r="P33" s="28">
        <f t="shared" si="13"/>
        <v>0</v>
      </c>
      <c r="Q33" s="25">
        <f t="shared" si="11"/>
        <v>0</v>
      </c>
      <c r="R33" s="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>
        <f t="shared" si="14"/>
        <v>0</v>
      </c>
    </row>
    <row r="34" spans="1:61" ht="22.5" customHeight="1" x14ac:dyDescent="0.4">
      <c r="A34" s="12">
        <v>5</v>
      </c>
      <c r="B34" s="12" t="s">
        <v>27</v>
      </c>
      <c r="C34" s="19" t="s">
        <v>28</v>
      </c>
      <c r="D34" s="12"/>
      <c r="E34" s="20">
        <v>45755</v>
      </c>
      <c r="F34" s="20">
        <v>45755</v>
      </c>
      <c r="G34" s="21" t="s">
        <v>29</v>
      </c>
      <c r="H34" s="22" t="s">
        <v>30</v>
      </c>
      <c r="I34" s="23">
        <v>135</v>
      </c>
      <c r="J34" s="24">
        <v>46</v>
      </c>
      <c r="K34" s="25">
        <f t="shared" si="8"/>
        <v>6210</v>
      </c>
      <c r="L34" s="24"/>
      <c r="M34" s="26">
        <f t="shared" si="12"/>
        <v>0</v>
      </c>
      <c r="N34" s="27">
        <v>31</v>
      </c>
      <c r="O34" s="25">
        <f t="shared" si="10"/>
        <v>4185</v>
      </c>
      <c r="P34" s="28">
        <f t="shared" si="13"/>
        <v>15</v>
      </c>
      <c r="Q34" s="25">
        <f t="shared" si="11"/>
        <v>2025</v>
      </c>
      <c r="R34" s="1"/>
      <c r="S34" s="30">
        <v>10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>
        <v>11</v>
      </c>
      <c r="AP34" s="30"/>
      <c r="AQ34" s="30"/>
      <c r="AR34" s="30"/>
      <c r="AS34" s="30"/>
      <c r="AT34" s="30"/>
      <c r="AU34" s="30">
        <v>10</v>
      </c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>
        <f t="shared" si="14"/>
        <v>31</v>
      </c>
    </row>
    <row r="35" spans="1:61" s="37" customFormat="1" ht="20.100000000000001" customHeight="1" x14ac:dyDescent="0.4">
      <c r="A35" s="12">
        <v>6</v>
      </c>
      <c r="B35" s="31" t="s">
        <v>23</v>
      </c>
      <c r="C35" s="32" t="s">
        <v>24</v>
      </c>
      <c r="D35" s="31"/>
      <c r="E35" s="33">
        <v>45512</v>
      </c>
      <c r="F35" s="33">
        <v>45512</v>
      </c>
      <c r="G35" s="21" t="s">
        <v>31</v>
      </c>
      <c r="H35" s="22" t="s">
        <v>26</v>
      </c>
      <c r="I35" s="23">
        <v>767</v>
      </c>
      <c r="J35" s="22">
        <v>8</v>
      </c>
      <c r="K35" s="25">
        <f t="shared" si="8"/>
        <v>6136</v>
      </c>
      <c r="L35" s="22"/>
      <c r="M35" s="26">
        <f t="shared" si="12"/>
        <v>0</v>
      </c>
      <c r="N35" s="34">
        <v>0</v>
      </c>
      <c r="O35" s="25">
        <f t="shared" si="10"/>
        <v>0</v>
      </c>
      <c r="P35" s="28">
        <f t="shared" si="13"/>
        <v>8</v>
      </c>
      <c r="Q35" s="25">
        <f t="shared" si="11"/>
        <v>6136</v>
      </c>
      <c r="R35" s="3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0">
        <f t="shared" si="14"/>
        <v>0</v>
      </c>
    </row>
    <row r="36" spans="1:61" ht="20.100000000000001" customHeight="1" x14ac:dyDescent="0.4">
      <c r="A36" s="12">
        <v>7</v>
      </c>
      <c r="B36" s="12" t="s">
        <v>23</v>
      </c>
      <c r="C36" s="19" t="s">
        <v>28</v>
      </c>
      <c r="D36" s="12"/>
      <c r="E36" s="20">
        <v>45859</v>
      </c>
      <c r="F36" s="20">
        <v>45859</v>
      </c>
      <c r="G36" s="21" t="s">
        <v>31</v>
      </c>
      <c r="H36" s="22" t="s">
        <v>26</v>
      </c>
      <c r="I36" s="23">
        <v>708</v>
      </c>
      <c r="J36" s="24">
        <v>25</v>
      </c>
      <c r="K36" s="25">
        <f t="shared" si="8"/>
        <v>17700</v>
      </c>
      <c r="L36" s="24"/>
      <c r="M36" s="26">
        <f t="shared" si="12"/>
        <v>0</v>
      </c>
      <c r="N36" s="27">
        <v>0</v>
      </c>
      <c r="O36" s="25">
        <f t="shared" si="10"/>
        <v>0</v>
      </c>
      <c r="P36" s="28">
        <f t="shared" si="13"/>
        <v>25</v>
      </c>
      <c r="Q36" s="25">
        <f t="shared" si="11"/>
        <v>17700</v>
      </c>
      <c r="R36" s="29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>
        <f t="shared" si="14"/>
        <v>0</v>
      </c>
    </row>
    <row r="37" spans="1:61" ht="20.100000000000001" customHeight="1" x14ac:dyDescent="0.4">
      <c r="A37" s="12">
        <v>8</v>
      </c>
      <c r="B37" s="12" t="s">
        <v>23</v>
      </c>
      <c r="C37" s="19" t="s">
        <v>24</v>
      </c>
      <c r="D37" s="12"/>
      <c r="E37" s="20"/>
      <c r="F37" s="20"/>
      <c r="G37" s="21" t="s">
        <v>32</v>
      </c>
      <c r="H37" s="22" t="s">
        <v>26</v>
      </c>
      <c r="I37" s="23">
        <v>164.72</v>
      </c>
      <c r="J37" s="24">
        <v>13</v>
      </c>
      <c r="K37" s="25">
        <f t="shared" si="8"/>
        <v>2141.36</v>
      </c>
      <c r="L37" s="24"/>
      <c r="M37" s="26">
        <f t="shared" si="12"/>
        <v>0</v>
      </c>
      <c r="N37" s="27">
        <v>0</v>
      </c>
      <c r="O37" s="25">
        <f t="shared" si="10"/>
        <v>0</v>
      </c>
      <c r="P37" s="28">
        <f t="shared" si="13"/>
        <v>13</v>
      </c>
      <c r="Q37" s="25">
        <f t="shared" si="11"/>
        <v>2141.36</v>
      </c>
      <c r="R37" s="29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>
        <f t="shared" si="14"/>
        <v>0</v>
      </c>
    </row>
    <row r="38" spans="1:61" ht="20.100000000000001" customHeight="1" x14ac:dyDescent="0.4">
      <c r="A38" s="12">
        <v>9</v>
      </c>
      <c r="B38" s="12" t="s">
        <v>27</v>
      </c>
      <c r="C38" s="19" t="s">
        <v>28</v>
      </c>
      <c r="D38" s="12"/>
      <c r="E38" s="20">
        <v>45860</v>
      </c>
      <c r="F38" s="20">
        <v>45860</v>
      </c>
      <c r="G38" s="21" t="s">
        <v>32</v>
      </c>
      <c r="H38" s="22" t="s">
        <v>26</v>
      </c>
      <c r="I38" s="23">
        <v>185.6</v>
      </c>
      <c r="J38" s="24">
        <v>0</v>
      </c>
      <c r="K38" s="25">
        <f t="shared" si="8"/>
        <v>0</v>
      </c>
      <c r="L38" s="24"/>
      <c r="M38" s="26">
        <f t="shared" si="12"/>
        <v>0</v>
      </c>
      <c r="N38" s="27">
        <v>0</v>
      </c>
      <c r="O38" s="25">
        <f t="shared" si="10"/>
        <v>0</v>
      </c>
      <c r="P38" s="28">
        <f t="shared" si="13"/>
        <v>0</v>
      </c>
      <c r="Q38" s="25">
        <f t="shared" si="11"/>
        <v>0</v>
      </c>
      <c r="R38" s="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>
        <f t="shared" si="14"/>
        <v>0</v>
      </c>
    </row>
    <row r="39" spans="1:61" ht="20.100000000000001" customHeight="1" x14ac:dyDescent="0.4">
      <c r="A39" s="12">
        <v>10</v>
      </c>
      <c r="B39" s="12" t="s">
        <v>27</v>
      </c>
      <c r="C39" s="19" t="s">
        <v>28</v>
      </c>
      <c r="D39" s="12"/>
      <c r="E39" s="20">
        <v>45912</v>
      </c>
      <c r="F39" s="20">
        <v>45912</v>
      </c>
      <c r="G39" s="21" t="s">
        <v>32</v>
      </c>
      <c r="H39" s="22" t="s">
        <v>26</v>
      </c>
      <c r="I39" s="23">
        <v>162.4</v>
      </c>
      <c r="J39" s="24">
        <v>0</v>
      </c>
      <c r="K39" s="25">
        <f t="shared" si="8"/>
        <v>0</v>
      </c>
      <c r="L39" s="24"/>
      <c r="M39" s="26">
        <f t="shared" si="12"/>
        <v>0</v>
      </c>
      <c r="N39" s="27">
        <v>0</v>
      </c>
      <c r="O39" s="25">
        <f t="shared" si="10"/>
        <v>0</v>
      </c>
      <c r="P39" s="28">
        <f t="shared" si="13"/>
        <v>0</v>
      </c>
      <c r="Q39" s="25">
        <f t="shared" si="11"/>
        <v>0</v>
      </c>
      <c r="R39" s="29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>
        <f t="shared" si="14"/>
        <v>0</v>
      </c>
    </row>
    <row r="40" spans="1:61" ht="20.100000000000001" customHeight="1" x14ac:dyDescent="0.4">
      <c r="A40" s="12">
        <v>11</v>
      </c>
      <c r="B40" s="12" t="s">
        <v>27</v>
      </c>
      <c r="C40" s="19" t="s">
        <v>28</v>
      </c>
      <c r="D40" s="12"/>
      <c r="E40" s="20">
        <v>45272</v>
      </c>
      <c r="F40" s="20">
        <v>45272</v>
      </c>
      <c r="G40" s="21" t="s">
        <v>33</v>
      </c>
      <c r="H40" s="22" t="s">
        <v>34</v>
      </c>
      <c r="I40" s="23">
        <v>215.94</v>
      </c>
      <c r="J40" s="24">
        <v>4</v>
      </c>
      <c r="K40" s="25">
        <f t="shared" si="8"/>
        <v>863.76</v>
      </c>
      <c r="L40" s="24"/>
      <c r="M40" s="26">
        <f t="shared" si="12"/>
        <v>0</v>
      </c>
      <c r="N40" s="27">
        <v>0</v>
      </c>
      <c r="O40" s="25">
        <f t="shared" si="10"/>
        <v>0</v>
      </c>
      <c r="P40" s="28">
        <f t="shared" si="13"/>
        <v>4</v>
      </c>
      <c r="Q40" s="25">
        <f t="shared" si="11"/>
        <v>863.76</v>
      </c>
      <c r="R40" s="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>
        <f t="shared" si="14"/>
        <v>0</v>
      </c>
    </row>
    <row r="41" spans="1:61" ht="20.100000000000001" customHeight="1" x14ac:dyDescent="0.4">
      <c r="A41" s="12">
        <v>12</v>
      </c>
      <c r="B41" s="12" t="s">
        <v>27</v>
      </c>
      <c r="C41" s="19" t="s">
        <v>28</v>
      </c>
      <c r="D41" s="12"/>
      <c r="E41" s="20">
        <v>45912</v>
      </c>
      <c r="F41" s="20">
        <v>45912</v>
      </c>
      <c r="G41" s="21" t="s">
        <v>35</v>
      </c>
      <c r="H41" s="22" t="s">
        <v>34</v>
      </c>
      <c r="I41" s="23">
        <v>531</v>
      </c>
      <c r="J41" s="24">
        <v>0</v>
      </c>
      <c r="K41" s="25">
        <f t="shared" si="8"/>
        <v>0</v>
      </c>
      <c r="L41" s="24"/>
      <c r="M41" s="26">
        <f t="shared" si="12"/>
        <v>0</v>
      </c>
      <c r="N41" s="27">
        <v>0</v>
      </c>
      <c r="O41" s="25">
        <f t="shared" si="10"/>
        <v>0</v>
      </c>
      <c r="P41" s="28">
        <f t="shared" si="13"/>
        <v>0</v>
      </c>
      <c r="Q41" s="25">
        <f t="shared" si="11"/>
        <v>0</v>
      </c>
      <c r="R41" s="29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>
        <f t="shared" si="14"/>
        <v>0</v>
      </c>
    </row>
    <row r="42" spans="1:61" ht="19.899999999999999" customHeight="1" x14ac:dyDescent="0.4">
      <c r="A42" s="12">
        <v>13</v>
      </c>
      <c r="B42" s="12" t="s">
        <v>27</v>
      </c>
      <c r="C42" s="19" t="s">
        <v>28</v>
      </c>
      <c r="D42" s="12"/>
      <c r="E42" s="20">
        <v>45912</v>
      </c>
      <c r="F42" s="20">
        <v>45912</v>
      </c>
      <c r="G42" s="21" t="s">
        <v>35</v>
      </c>
      <c r="H42" s="22" t="s">
        <v>34</v>
      </c>
      <c r="I42" s="23">
        <v>440.14</v>
      </c>
      <c r="J42" s="24">
        <v>4</v>
      </c>
      <c r="K42" s="25">
        <f t="shared" si="8"/>
        <v>1760.56</v>
      </c>
      <c r="L42" s="24"/>
      <c r="M42" s="26">
        <f t="shared" si="12"/>
        <v>0</v>
      </c>
      <c r="N42" s="27">
        <v>3</v>
      </c>
      <c r="O42" s="25">
        <f t="shared" si="10"/>
        <v>1320.42</v>
      </c>
      <c r="P42" s="28">
        <f t="shared" si="13"/>
        <v>1</v>
      </c>
      <c r="Q42" s="25">
        <f t="shared" si="11"/>
        <v>440.14</v>
      </c>
      <c r="R42" s="1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>
        <v>1</v>
      </c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>
        <v>1</v>
      </c>
      <c r="BC42" s="30">
        <v>1</v>
      </c>
      <c r="BD42" s="30"/>
      <c r="BE42" s="30"/>
      <c r="BF42" s="30"/>
      <c r="BG42" s="30"/>
      <c r="BH42" s="30"/>
      <c r="BI42" s="30">
        <f t="shared" si="14"/>
        <v>3</v>
      </c>
    </row>
    <row r="43" spans="1:61" ht="20.100000000000001" customHeight="1" x14ac:dyDescent="0.4">
      <c r="A43" s="12">
        <v>14</v>
      </c>
      <c r="B43" s="12" t="s">
        <v>23</v>
      </c>
      <c r="C43" s="19" t="s">
        <v>24</v>
      </c>
      <c r="D43" s="12"/>
      <c r="E43" s="20">
        <v>45859</v>
      </c>
      <c r="F43" s="20">
        <v>45859</v>
      </c>
      <c r="G43" s="21" t="s">
        <v>36</v>
      </c>
      <c r="H43" s="22" t="s">
        <v>26</v>
      </c>
      <c r="I43" s="23">
        <v>35.4</v>
      </c>
      <c r="J43" s="24">
        <v>6</v>
      </c>
      <c r="K43" s="25">
        <f t="shared" si="8"/>
        <v>212.39999999999998</v>
      </c>
      <c r="L43" s="24"/>
      <c r="M43" s="26">
        <f t="shared" si="12"/>
        <v>0</v>
      </c>
      <c r="N43" s="27">
        <v>0</v>
      </c>
      <c r="O43" s="25">
        <f t="shared" si="10"/>
        <v>0</v>
      </c>
      <c r="P43" s="28">
        <f t="shared" si="13"/>
        <v>6</v>
      </c>
      <c r="Q43" s="25">
        <f t="shared" si="11"/>
        <v>212.39999999999998</v>
      </c>
      <c r="R43" s="1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>
        <f t="shared" si="14"/>
        <v>0</v>
      </c>
    </row>
    <row r="44" spans="1:61" ht="20.100000000000001" customHeight="1" x14ac:dyDescent="0.4">
      <c r="A44" s="12">
        <v>15</v>
      </c>
      <c r="B44" s="38" t="s">
        <v>23</v>
      </c>
      <c r="C44" s="39" t="s">
        <v>24</v>
      </c>
      <c r="D44" s="38"/>
      <c r="E44" s="20">
        <v>45912</v>
      </c>
      <c r="F44" s="20">
        <v>45912</v>
      </c>
      <c r="G44" s="21" t="s">
        <v>36</v>
      </c>
      <c r="H44" s="22" t="s">
        <v>26</v>
      </c>
      <c r="I44" s="23">
        <v>41.3</v>
      </c>
      <c r="J44" s="24">
        <v>10</v>
      </c>
      <c r="K44" s="25">
        <f t="shared" si="8"/>
        <v>413</v>
      </c>
      <c r="L44" s="24"/>
      <c r="M44" s="26">
        <f t="shared" si="12"/>
        <v>0</v>
      </c>
      <c r="N44" s="27">
        <v>0</v>
      </c>
      <c r="O44" s="25">
        <f t="shared" si="10"/>
        <v>0</v>
      </c>
      <c r="P44" s="28">
        <f t="shared" si="13"/>
        <v>10</v>
      </c>
      <c r="Q44" s="25">
        <f t="shared" si="11"/>
        <v>413</v>
      </c>
      <c r="R44" s="1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>
        <f t="shared" si="14"/>
        <v>0</v>
      </c>
    </row>
    <row r="45" spans="1:61" ht="20.100000000000001" customHeight="1" x14ac:dyDescent="0.4">
      <c r="A45" s="12">
        <v>16</v>
      </c>
      <c r="B45" s="38" t="s">
        <v>23</v>
      </c>
      <c r="C45" s="39" t="s">
        <v>24</v>
      </c>
      <c r="D45" s="38"/>
      <c r="E45" s="20"/>
      <c r="F45" s="20"/>
      <c r="G45" s="21" t="s">
        <v>36</v>
      </c>
      <c r="H45" s="22" t="s">
        <v>26</v>
      </c>
      <c r="I45" s="23">
        <v>29.5</v>
      </c>
      <c r="J45" s="24">
        <v>20</v>
      </c>
      <c r="K45" s="25">
        <f t="shared" si="8"/>
        <v>590</v>
      </c>
      <c r="L45" s="24"/>
      <c r="M45" s="26">
        <f t="shared" si="12"/>
        <v>0</v>
      </c>
      <c r="N45" s="27">
        <v>0</v>
      </c>
      <c r="O45" s="25">
        <f t="shared" si="10"/>
        <v>0</v>
      </c>
      <c r="P45" s="28">
        <f t="shared" si="13"/>
        <v>20</v>
      </c>
      <c r="Q45" s="25">
        <f t="shared" si="11"/>
        <v>590</v>
      </c>
      <c r="R45" s="1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>
        <f t="shared" si="14"/>
        <v>0</v>
      </c>
    </row>
    <row r="46" spans="1:61" ht="19.899999999999999" customHeight="1" x14ac:dyDescent="0.4">
      <c r="A46" s="12">
        <v>17</v>
      </c>
      <c r="B46" s="38" t="s">
        <v>27</v>
      </c>
      <c r="C46" s="39" t="s">
        <v>28</v>
      </c>
      <c r="D46" s="40"/>
      <c r="E46" s="20">
        <v>45581</v>
      </c>
      <c r="F46" s="20">
        <v>45581</v>
      </c>
      <c r="G46" s="21" t="s">
        <v>37</v>
      </c>
      <c r="H46" s="22" t="s">
        <v>26</v>
      </c>
      <c r="I46" s="23">
        <v>417.6</v>
      </c>
      <c r="J46" s="24">
        <v>57</v>
      </c>
      <c r="K46" s="25">
        <f t="shared" si="8"/>
        <v>23803.200000000001</v>
      </c>
      <c r="L46" s="24"/>
      <c r="M46" s="26">
        <f t="shared" si="12"/>
        <v>0</v>
      </c>
      <c r="N46" s="27">
        <v>24</v>
      </c>
      <c r="O46" s="25">
        <f t="shared" si="10"/>
        <v>10022.400000000001</v>
      </c>
      <c r="P46" s="28">
        <f t="shared" si="13"/>
        <v>33</v>
      </c>
      <c r="Q46" s="25">
        <f t="shared" si="11"/>
        <v>13780.800000000001</v>
      </c>
      <c r="R46" s="29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>
        <v>24</v>
      </c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>
        <f t="shared" si="14"/>
        <v>24</v>
      </c>
    </row>
    <row r="47" spans="1:61" ht="19.899999999999999" customHeight="1" x14ac:dyDescent="0.4">
      <c r="A47" s="12">
        <v>18</v>
      </c>
      <c r="B47" s="38" t="s">
        <v>27</v>
      </c>
      <c r="C47" s="39" t="s">
        <v>28</v>
      </c>
      <c r="D47" s="40"/>
      <c r="E47" s="20">
        <v>45860</v>
      </c>
      <c r="F47" s="20">
        <v>45860</v>
      </c>
      <c r="G47" s="21" t="s">
        <v>37</v>
      </c>
      <c r="H47" s="22" t="s">
        <v>26</v>
      </c>
      <c r="I47" s="23">
        <v>353.8</v>
      </c>
      <c r="J47" s="24">
        <v>86</v>
      </c>
      <c r="K47" s="25">
        <f t="shared" si="8"/>
        <v>30426.799999999999</v>
      </c>
      <c r="L47" s="24"/>
      <c r="M47" s="26">
        <f t="shared" si="12"/>
        <v>0</v>
      </c>
      <c r="N47" s="27">
        <v>0</v>
      </c>
      <c r="O47" s="25">
        <f t="shared" si="10"/>
        <v>0</v>
      </c>
      <c r="P47" s="28">
        <f t="shared" si="13"/>
        <v>86</v>
      </c>
      <c r="Q47" s="25">
        <f t="shared" si="11"/>
        <v>30426.799999999999</v>
      </c>
      <c r="R47" s="29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>
        <f t="shared" si="14"/>
        <v>0</v>
      </c>
    </row>
    <row r="48" spans="1:61" ht="19.899999999999999" customHeight="1" x14ac:dyDescent="0.4">
      <c r="A48" s="12">
        <v>19</v>
      </c>
      <c r="B48" s="38" t="s">
        <v>27</v>
      </c>
      <c r="C48" s="39" t="s">
        <v>28</v>
      </c>
      <c r="D48" s="40"/>
      <c r="E48" s="20">
        <v>45912</v>
      </c>
      <c r="F48" s="20">
        <v>45912</v>
      </c>
      <c r="G48" s="21" t="s">
        <v>37</v>
      </c>
      <c r="H48" s="22" t="s">
        <v>26</v>
      </c>
      <c r="I48" s="23">
        <v>336.4</v>
      </c>
      <c r="J48" s="24">
        <v>0</v>
      </c>
      <c r="K48" s="25">
        <f t="shared" si="8"/>
        <v>0</v>
      </c>
      <c r="L48" s="24"/>
      <c r="M48" s="26">
        <f t="shared" si="12"/>
        <v>0</v>
      </c>
      <c r="N48" s="27">
        <v>0</v>
      </c>
      <c r="O48" s="25">
        <f t="shared" si="10"/>
        <v>0</v>
      </c>
      <c r="P48" s="28">
        <f t="shared" si="13"/>
        <v>0</v>
      </c>
      <c r="Q48" s="25">
        <f t="shared" si="11"/>
        <v>0</v>
      </c>
      <c r="R48" s="29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>
        <f t="shared" si="14"/>
        <v>0</v>
      </c>
    </row>
    <row r="49" spans="1:61" ht="21.6" customHeight="1" x14ac:dyDescent="0.4">
      <c r="A49" s="12">
        <v>20</v>
      </c>
      <c r="B49" s="38" t="s">
        <v>23</v>
      </c>
      <c r="C49" s="19" t="s">
        <v>24</v>
      </c>
      <c r="D49" s="12"/>
      <c r="E49" s="20">
        <v>45912</v>
      </c>
      <c r="F49" s="20">
        <v>45912</v>
      </c>
      <c r="G49" s="21" t="s">
        <v>38</v>
      </c>
      <c r="H49" s="22" t="s">
        <v>26</v>
      </c>
      <c r="I49" s="23">
        <v>383.5</v>
      </c>
      <c r="J49" s="24">
        <v>4</v>
      </c>
      <c r="K49" s="25">
        <f t="shared" si="8"/>
        <v>1534</v>
      </c>
      <c r="L49" s="24"/>
      <c r="M49" s="26">
        <f t="shared" si="12"/>
        <v>0</v>
      </c>
      <c r="N49" s="27">
        <v>0</v>
      </c>
      <c r="O49" s="25">
        <f t="shared" si="10"/>
        <v>0</v>
      </c>
      <c r="P49" s="28">
        <f t="shared" si="13"/>
        <v>4</v>
      </c>
      <c r="Q49" s="25">
        <f t="shared" si="11"/>
        <v>1534</v>
      </c>
      <c r="R49" s="1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>
        <f t="shared" si="14"/>
        <v>0</v>
      </c>
    </row>
    <row r="50" spans="1:61" ht="19.899999999999999" customHeight="1" x14ac:dyDescent="0.4">
      <c r="A50" s="12">
        <v>21</v>
      </c>
      <c r="B50" s="12" t="s">
        <v>39</v>
      </c>
      <c r="C50" s="19" t="s">
        <v>40</v>
      </c>
      <c r="D50" s="12"/>
      <c r="E50" s="20">
        <v>46083</v>
      </c>
      <c r="F50" s="20">
        <v>46083</v>
      </c>
      <c r="G50" s="21" t="s">
        <v>42</v>
      </c>
      <c r="H50" s="22" t="s">
        <v>43</v>
      </c>
      <c r="I50" s="23">
        <v>25.96</v>
      </c>
      <c r="J50" s="24">
        <v>0</v>
      </c>
      <c r="K50" s="25">
        <f t="shared" si="8"/>
        <v>0</v>
      </c>
      <c r="L50" s="24">
        <v>400</v>
      </c>
      <c r="M50" s="26">
        <f t="shared" si="12"/>
        <v>10384</v>
      </c>
      <c r="N50" s="27">
        <v>70</v>
      </c>
      <c r="O50" s="25">
        <f t="shared" si="10"/>
        <v>1817.2</v>
      </c>
      <c r="P50" s="28">
        <f t="shared" si="13"/>
        <v>330</v>
      </c>
      <c r="Q50" s="25">
        <f t="shared" si="11"/>
        <v>8566.8000000000011</v>
      </c>
      <c r="R50" s="1"/>
      <c r="S50" s="30">
        <v>2</v>
      </c>
      <c r="T50" s="30">
        <v>2</v>
      </c>
      <c r="U50" s="30">
        <v>1</v>
      </c>
      <c r="V50" s="30">
        <v>2</v>
      </c>
      <c r="W50" s="30">
        <v>2</v>
      </c>
      <c r="X50" s="30">
        <v>3</v>
      </c>
      <c r="Y50" s="30">
        <v>1</v>
      </c>
      <c r="Z50" s="30">
        <v>2</v>
      </c>
      <c r="AA50" s="30">
        <v>1</v>
      </c>
      <c r="AB50" s="30">
        <v>2</v>
      </c>
      <c r="AC50" s="30">
        <v>2</v>
      </c>
      <c r="AD50" s="30">
        <v>2</v>
      </c>
      <c r="AE50" s="30">
        <v>2</v>
      </c>
      <c r="AF50" s="30"/>
      <c r="AG50" s="30">
        <v>2</v>
      </c>
      <c r="AH50" s="30">
        <v>2</v>
      </c>
      <c r="AI50" s="30">
        <v>4</v>
      </c>
      <c r="AJ50" s="30"/>
      <c r="AK50" s="30">
        <v>4</v>
      </c>
      <c r="AL50" s="30">
        <v>2</v>
      </c>
      <c r="AM50" s="30">
        <v>1</v>
      </c>
      <c r="AN50" s="30">
        <v>2</v>
      </c>
      <c r="AO50" s="30"/>
      <c r="AP50" s="30">
        <v>1</v>
      </c>
      <c r="AQ50" s="30">
        <v>2</v>
      </c>
      <c r="AR50" s="30">
        <v>1</v>
      </c>
      <c r="AS50" s="30">
        <v>1</v>
      </c>
      <c r="AT50" s="30">
        <v>1</v>
      </c>
      <c r="AU50" s="30"/>
      <c r="AV50" s="30">
        <v>2</v>
      </c>
      <c r="AW50" s="30"/>
      <c r="AX50" s="30">
        <v>1</v>
      </c>
      <c r="AY50" s="30">
        <v>2</v>
      </c>
      <c r="AZ50" s="30">
        <v>2</v>
      </c>
      <c r="BA50" s="30">
        <v>1</v>
      </c>
      <c r="BB50" s="30"/>
      <c r="BC50" s="30">
        <v>1</v>
      </c>
      <c r="BD50" s="30">
        <v>2</v>
      </c>
      <c r="BE50" s="30">
        <v>1</v>
      </c>
      <c r="BF50" s="30">
        <v>2</v>
      </c>
      <c r="BG50" s="30">
        <v>2</v>
      </c>
      <c r="BH50" s="30">
        <v>7</v>
      </c>
      <c r="BI50" s="30">
        <f t="shared" si="14"/>
        <v>70</v>
      </c>
    </row>
    <row r="51" spans="1:61" ht="19.899999999999999" customHeight="1" x14ac:dyDescent="0.4">
      <c r="A51" s="12">
        <v>22</v>
      </c>
      <c r="B51" s="12" t="s">
        <v>39</v>
      </c>
      <c r="C51" s="19" t="s">
        <v>40</v>
      </c>
      <c r="D51" s="12"/>
      <c r="E51" s="20">
        <v>45799</v>
      </c>
      <c r="F51" s="20">
        <v>45799</v>
      </c>
      <c r="G51" s="21" t="s">
        <v>42</v>
      </c>
      <c r="H51" s="22" t="s">
        <v>43</v>
      </c>
      <c r="I51" s="23">
        <v>41.3</v>
      </c>
      <c r="J51" s="24">
        <v>0</v>
      </c>
      <c r="K51" s="25">
        <f t="shared" si="8"/>
        <v>0</v>
      </c>
      <c r="L51" s="24"/>
      <c r="M51" s="26">
        <f t="shared" si="12"/>
        <v>0</v>
      </c>
      <c r="N51" s="27">
        <v>0</v>
      </c>
      <c r="O51" s="25">
        <f t="shared" si="10"/>
        <v>0</v>
      </c>
      <c r="P51" s="28">
        <f t="shared" si="13"/>
        <v>0</v>
      </c>
      <c r="Q51" s="25">
        <f t="shared" si="11"/>
        <v>0</v>
      </c>
      <c r="R51" s="29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>
        <f t="shared" si="14"/>
        <v>0</v>
      </c>
    </row>
    <row r="52" spans="1:61" ht="20.100000000000001" customHeight="1" x14ac:dyDescent="0.4">
      <c r="A52" s="12">
        <v>23</v>
      </c>
      <c r="B52" s="12" t="s">
        <v>39</v>
      </c>
      <c r="C52" s="19" t="s">
        <v>40</v>
      </c>
      <c r="D52" s="12"/>
      <c r="E52" s="20">
        <v>45912</v>
      </c>
      <c r="F52" s="20">
        <v>45912</v>
      </c>
      <c r="G52" s="21" t="s">
        <v>44</v>
      </c>
      <c r="H52" s="22" t="s">
        <v>26</v>
      </c>
      <c r="I52" s="23">
        <v>26.55</v>
      </c>
      <c r="J52" s="24">
        <v>698</v>
      </c>
      <c r="K52" s="25">
        <f t="shared" si="8"/>
        <v>18531.900000000001</v>
      </c>
      <c r="L52" s="24"/>
      <c r="M52" s="26">
        <f t="shared" si="12"/>
        <v>0</v>
      </c>
      <c r="N52" s="27">
        <v>15</v>
      </c>
      <c r="O52" s="25">
        <f t="shared" si="10"/>
        <v>398.25</v>
      </c>
      <c r="P52" s="28">
        <f t="shared" si="13"/>
        <v>683</v>
      </c>
      <c r="Q52" s="25">
        <f t="shared" si="11"/>
        <v>18133.650000000001</v>
      </c>
      <c r="R52" s="29"/>
      <c r="S52" s="30"/>
      <c r="T52" s="30"/>
      <c r="U52" s="30">
        <v>1</v>
      </c>
      <c r="V52" s="30"/>
      <c r="W52" s="30"/>
      <c r="X52" s="30"/>
      <c r="Y52" s="30"/>
      <c r="Z52" s="30"/>
      <c r="AA52" s="30"/>
      <c r="AB52" s="30">
        <v>1</v>
      </c>
      <c r="AC52" s="30"/>
      <c r="AD52" s="30"/>
      <c r="AE52" s="30">
        <v>2</v>
      </c>
      <c r="AF52" s="30"/>
      <c r="AG52" s="30"/>
      <c r="AH52" s="30"/>
      <c r="AI52" s="30"/>
      <c r="AJ52" s="30">
        <v>4</v>
      </c>
      <c r="AK52" s="30">
        <v>1</v>
      </c>
      <c r="AL52" s="30"/>
      <c r="AM52" s="30"/>
      <c r="AN52" s="30">
        <v>2</v>
      </c>
      <c r="AO52" s="30"/>
      <c r="AP52" s="30"/>
      <c r="AQ52" s="30"/>
      <c r="AR52" s="30"/>
      <c r="AS52" s="30"/>
      <c r="AT52" s="30"/>
      <c r="AU52" s="30"/>
      <c r="AV52" s="30">
        <v>2</v>
      </c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>
        <v>1</v>
      </c>
      <c r="BH52" s="30">
        <v>1</v>
      </c>
      <c r="BI52" s="30">
        <f t="shared" si="14"/>
        <v>15</v>
      </c>
    </row>
    <row r="53" spans="1:61" ht="19.899999999999999" customHeight="1" x14ac:dyDescent="0.4">
      <c r="A53" s="12">
        <v>24</v>
      </c>
      <c r="B53" s="41" t="s">
        <v>23</v>
      </c>
      <c r="C53" s="42" t="s">
        <v>24</v>
      </c>
      <c r="D53" s="10"/>
      <c r="E53" s="20">
        <v>45912</v>
      </c>
      <c r="F53" s="20">
        <v>45912</v>
      </c>
      <c r="G53" s="21" t="s">
        <v>45</v>
      </c>
      <c r="H53" s="22" t="s">
        <v>26</v>
      </c>
      <c r="I53" s="23">
        <v>118</v>
      </c>
      <c r="J53" s="24">
        <v>18</v>
      </c>
      <c r="K53" s="25">
        <f t="shared" si="8"/>
        <v>2124</v>
      </c>
      <c r="L53" s="24"/>
      <c r="M53" s="26">
        <f t="shared" si="12"/>
        <v>0</v>
      </c>
      <c r="N53" s="27">
        <v>0</v>
      </c>
      <c r="O53" s="25">
        <f t="shared" si="10"/>
        <v>0</v>
      </c>
      <c r="P53" s="28">
        <f t="shared" si="13"/>
        <v>18</v>
      </c>
      <c r="Q53" s="25">
        <f t="shared" si="11"/>
        <v>2124</v>
      </c>
      <c r="R53" s="29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>
        <f t="shared" si="14"/>
        <v>0</v>
      </c>
    </row>
    <row r="54" spans="1:61" ht="19.899999999999999" customHeight="1" x14ac:dyDescent="0.4">
      <c r="A54" s="12">
        <v>25</v>
      </c>
      <c r="B54" s="41" t="s">
        <v>23</v>
      </c>
      <c r="C54" s="42" t="s">
        <v>24</v>
      </c>
      <c r="D54" s="10"/>
      <c r="E54" s="20">
        <v>45912</v>
      </c>
      <c r="F54" s="20">
        <v>45912</v>
      </c>
      <c r="G54" s="21" t="s">
        <v>45</v>
      </c>
      <c r="H54" s="22" t="s">
        <v>26</v>
      </c>
      <c r="I54" s="23">
        <v>206.5</v>
      </c>
      <c r="J54" s="24">
        <v>2</v>
      </c>
      <c r="K54" s="25">
        <f t="shared" si="8"/>
        <v>413</v>
      </c>
      <c r="L54" s="24"/>
      <c r="M54" s="26">
        <f t="shared" si="12"/>
        <v>0</v>
      </c>
      <c r="N54" s="27">
        <v>2</v>
      </c>
      <c r="O54" s="25">
        <f t="shared" si="10"/>
        <v>413</v>
      </c>
      <c r="P54" s="28">
        <f t="shared" si="13"/>
        <v>0</v>
      </c>
      <c r="Q54" s="25">
        <f t="shared" si="11"/>
        <v>0</v>
      </c>
      <c r="R54" s="29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>
        <v>2</v>
      </c>
      <c r="BI54" s="30">
        <f t="shared" si="14"/>
        <v>2</v>
      </c>
    </row>
    <row r="55" spans="1:61" ht="19.899999999999999" customHeight="1" x14ac:dyDescent="0.4">
      <c r="A55" s="12">
        <v>26</v>
      </c>
      <c r="B55" s="41" t="s">
        <v>23</v>
      </c>
      <c r="C55" s="42" t="s">
        <v>24</v>
      </c>
      <c r="D55" s="10"/>
      <c r="E55" s="20">
        <v>46101</v>
      </c>
      <c r="F55" s="20">
        <v>46101</v>
      </c>
      <c r="G55" s="21" t="s">
        <v>45</v>
      </c>
      <c r="H55" s="22" t="s">
        <v>26</v>
      </c>
      <c r="I55" s="23">
        <v>118</v>
      </c>
      <c r="J55" s="24"/>
      <c r="K55" s="25">
        <f t="shared" si="8"/>
        <v>0</v>
      </c>
      <c r="L55" s="24">
        <v>12</v>
      </c>
      <c r="M55" s="26">
        <f t="shared" si="12"/>
        <v>1416</v>
      </c>
      <c r="N55" s="27">
        <v>0</v>
      </c>
      <c r="O55" s="25">
        <f t="shared" si="10"/>
        <v>0</v>
      </c>
      <c r="P55" s="28">
        <f t="shared" si="13"/>
        <v>12</v>
      </c>
      <c r="Q55" s="25">
        <f t="shared" si="11"/>
        <v>1416</v>
      </c>
      <c r="R55" s="29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>
        <f t="shared" si="14"/>
        <v>0</v>
      </c>
    </row>
    <row r="56" spans="1:61" ht="22.15" customHeight="1" x14ac:dyDescent="0.4">
      <c r="A56" s="12">
        <v>27</v>
      </c>
      <c r="B56" s="12" t="s">
        <v>23</v>
      </c>
      <c r="C56" s="19" t="s">
        <v>24</v>
      </c>
      <c r="D56" s="12"/>
      <c r="E56" s="20">
        <v>45912</v>
      </c>
      <c r="F56" s="20">
        <v>45912</v>
      </c>
      <c r="G56" s="43" t="s">
        <v>46</v>
      </c>
      <c r="H56" s="22" t="s">
        <v>26</v>
      </c>
      <c r="I56" s="23">
        <v>159.30000000000001</v>
      </c>
      <c r="J56" s="24">
        <v>1</v>
      </c>
      <c r="K56" s="25">
        <f t="shared" si="8"/>
        <v>159.30000000000001</v>
      </c>
      <c r="L56" s="24"/>
      <c r="M56" s="26">
        <f t="shared" si="12"/>
        <v>0</v>
      </c>
      <c r="N56" s="27">
        <v>0</v>
      </c>
      <c r="O56" s="25">
        <f t="shared" si="10"/>
        <v>0</v>
      </c>
      <c r="P56" s="28">
        <f t="shared" si="13"/>
        <v>1</v>
      </c>
      <c r="Q56" s="25">
        <f t="shared" si="11"/>
        <v>159.30000000000001</v>
      </c>
      <c r="R56" s="29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>
        <f t="shared" si="14"/>
        <v>0</v>
      </c>
    </row>
    <row r="57" spans="1:61" ht="22.15" customHeight="1" x14ac:dyDescent="0.4">
      <c r="A57" s="12">
        <v>28</v>
      </c>
      <c r="B57" s="12" t="s">
        <v>23</v>
      </c>
      <c r="C57" s="19" t="s">
        <v>24</v>
      </c>
      <c r="D57" s="12"/>
      <c r="E57" s="20">
        <v>45859</v>
      </c>
      <c r="F57" s="20">
        <v>45859</v>
      </c>
      <c r="G57" s="43" t="s">
        <v>47</v>
      </c>
      <c r="H57" s="22" t="s">
        <v>26</v>
      </c>
      <c r="I57" s="23">
        <v>531</v>
      </c>
      <c r="J57" s="24">
        <v>13</v>
      </c>
      <c r="K57" s="25">
        <f t="shared" si="8"/>
        <v>6903</v>
      </c>
      <c r="L57" s="24"/>
      <c r="M57" s="26">
        <f t="shared" si="12"/>
        <v>0</v>
      </c>
      <c r="N57" s="27">
        <v>0</v>
      </c>
      <c r="O57" s="25">
        <f t="shared" si="10"/>
        <v>0</v>
      </c>
      <c r="P57" s="28">
        <f t="shared" si="13"/>
        <v>13</v>
      </c>
      <c r="Q57" s="25">
        <f t="shared" si="11"/>
        <v>6903</v>
      </c>
      <c r="R57" s="29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>
        <f t="shared" si="14"/>
        <v>0</v>
      </c>
    </row>
    <row r="58" spans="1:61" ht="20.100000000000001" customHeight="1" x14ac:dyDescent="0.4">
      <c r="A58" s="12">
        <v>29</v>
      </c>
      <c r="B58" s="12" t="s">
        <v>23</v>
      </c>
      <c r="C58" s="19" t="s">
        <v>24</v>
      </c>
      <c r="D58" s="12"/>
      <c r="E58" s="20">
        <v>45581</v>
      </c>
      <c r="F58" s="20">
        <v>45581</v>
      </c>
      <c r="G58" s="21" t="s">
        <v>48</v>
      </c>
      <c r="H58" s="22" t="s">
        <v>26</v>
      </c>
      <c r="I58" s="23">
        <v>112.1</v>
      </c>
      <c r="J58" s="24">
        <v>0</v>
      </c>
      <c r="K58" s="25">
        <f t="shared" si="8"/>
        <v>0</v>
      </c>
      <c r="L58" s="24"/>
      <c r="M58" s="26">
        <f t="shared" si="12"/>
        <v>0</v>
      </c>
      <c r="N58" s="27">
        <v>0</v>
      </c>
      <c r="O58" s="25">
        <f t="shared" si="10"/>
        <v>0</v>
      </c>
      <c r="P58" s="28">
        <f t="shared" si="13"/>
        <v>0</v>
      </c>
      <c r="Q58" s="25">
        <f t="shared" si="11"/>
        <v>0</v>
      </c>
      <c r="R58" s="29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>
        <f t="shared" si="14"/>
        <v>0</v>
      </c>
    </row>
    <row r="59" spans="1:61" ht="20.100000000000001" customHeight="1" x14ac:dyDescent="0.4">
      <c r="A59" s="12">
        <v>30</v>
      </c>
      <c r="B59" s="12" t="s">
        <v>23</v>
      </c>
      <c r="C59" s="19" t="s">
        <v>24</v>
      </c>
      <c r="D59" s="12"/>
      <c r="E59" s="20">
        <v>45859</v>
      </c>
      <c r="F59" s="20">
        <v>45859</v>
      </c>
      <c r="G59" s="21" t="s">
        <v>48</v>
      </c>
      <c r="H59" s="22" t="s">
        <v>26</v>
      </c>
      <c r="I59" s="23">
        <v>118</v>
      </c>
      <c r="J59" s="24">
        <v>24</v>
      </c>
      <c r="K59" s="25">
        <f t="shared" si="8"/>
        <v>2832</v>
      </c>
      <c r="L59" s="24"/>
      <c r="M59" s="26">
        <f t="shared" si="12"/>
        <v>0</v>
      </c>
      <c r="N59" s="27">
        <v>6</v>
      </c>
      <c r="O59" s="25">
        <f t="shared" si="10"/>
        <v>708</v>
      </c>
      <c r="P59" s="28">
        <f t="shared" si="13"/>
        <v>18</v>
      </c>
      <c r="Q59" s="25">
        <f t="shared" si="11"/>
        <v>2124</v>
      </c>
      <c r="R59" s="29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>
        <v>6</v>
      </c>
      <c r="BI59" s="30">
        <f t="shared" si="14"/>
        <v>6</v>
      </c>
    </row>
    <row r="60" spans="1:61" ht="20.100000000000001" customHeight="1" x14ac:dyDescent="0.4">
      <c r="A60" s="12">
        <v>31</v>
      </c>
      <c r="B60" s="12" t="s">
        <v>23</v>
      </c>
      <c r="C60" s="19" t="s">
        <v>24</v>
      </c>
      <c r="D60" s="12"/>
      <c r="E60" s="12"/>
      <c r="F60" s="12"/>
      <c r="G60" s="21" t="s">
        <v>49</v>
      </c>
      <c r="H60" s="22" t="s">
        <v>26</v>
      </c>
      <c r="I60" s="23">
        <v>182.9</v>
      </c>
      <c r="J60" s="24">
        <v>5</v>
      </c>
      <c r="K60" s="25">
        <f t="shared" si="8"/>
        <v>914.5</v>
      </c>
      <c r="L60" s="24"/>
      <c r="M60" s="26">
        <f t="shared" si="12"/>
        <v>0</v>
      </c>
      <c r="N60" s="27">
        <v>0</v>
      </c>
      <c r="O60" s="25">
        <f t="shared" si="10"/>
        <v>0</v>
      </c>
      <c r="P60" s="28">
        <f t="shared" si="13"/>
        <v>5</v>
      </c>
      <c r="Q60" s="25">
        <f t="shared" si="11"/>
        <v>914.5</v>
      </c>
      <c r="R60" s="29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>
        <f t="shared" si="14"/>
        <v>0</v>
      </c>
    </row>
    <row r="61" spans="1:61" ht="20.100000000000001" customHeight="1" x14ac:dyDescent="0.4">
      <c r="A61" s="12">
        <v>32</v>
      </c>
      <c r="B61" s="41" t="s">
        <v>23</v>
      </c>
      <c r="C61" s="42" t="s">
        <v>24</v>
      </c>
      <c r="D61" s="10"/>
      <c r="E61" s="20">
        <v>46101</v>
      </c>
      <c r="F61" s="20">
        <v>46101</v>
      </c>
      <c r="G61" s="21" t="s">
        <v>50</v>
      </c>
      <c r="H61" s="22" t="s">
        <v>26</v>
      </c>
      <c r="I61" s="23">
        <v>177</v>
      </c>
      <c r="J61" s="24">
        <v>0</v>
      </c>
      <c r="K61" s="25">
        <f t="shared" si="8"/>
        <v>0</v>
      </c>
      <c r="L61" s="24">
        <v>15</v>
      </c>
      <c r="M61" s="26">
        <f t="shared" si="12"/>
        <v>2655</v>
      </c>
      <c r="N61" s="27">
        <v>0</v>
      </c>
      <c r="O61" s="25">
        <f t="shared" si="10"/>
        <v>0</v>
      </c>
      <c r="P61" s="28">
        <f t="shared" si="13"/>
        <v>15</v>
      </c>
      <c r="Q61" s="25">
        <f t="shared" si="11"/>
        <v>2655</v>
      </c>
      <c r="R61" s="29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>
        <f t="shared" si="14"/>
        <v>0</v>
      </c>
    </row>
    <row r="62" spans="1:61" ht="20.100000000000001" customHeight="1" x14ac:dyDescent="0.4">
      <c r="A62" s="12">
        <v>33</v>
      </c>
      <c r="B62" s="41" t="s">
        <v>23</v>
      </c>
      <c r="C62" s="42" t="s">
        <v>24</v>
      </c>
      <c r="D62" s="10"/>
      <c r="E62" s="20">
        <v>45859</v>
      </c>
      <c r="F62" s="20">
        <v>45859</v>
      </c>
      <c r="G62" s="21" t="s">
        <v>50</v>
      </c>
      <c r="H62" s="22" t="s">
        <v>26</v>
      </c>
      <c r="I62" s="23">
        <v>224.2</v>
      </c>
      <c r="J62" s="24">
        <v>9</v>
      </c>
      <c r="K62" s="25">
        <f t="shared" si="8"/>
        <v>2017.8</v>
      </c>
      <c r="L62" s="24"/>
      <c r="M62" s="26">
        <f t="shared" si="12"/>
        <v>0</v>
      </c>
      <c r="N62" s="27">
        <v>0</v>
      </c>
      <c r="O62" s="25">
        <f t="shared" si="10"/>
        <v>0</v>
      </c>
      <c r="P62" s="28">
        <f t="shared" si="13"/>
        <v>9</v>
      </c>
      <c r="Q62" s="25">
        <f t="shared" si="11"/>
        <v>2017.8</v>
      </c>
      <c r="R62" s="29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>
        <f t="shared" si="14"/>
        <v>0</v>
      </c>
    </row>
    <row r="63" spans="1:61" ht="20.100000000000001" customHeight="1" x14ac:dyDescent="0.4">
      <c r="A63" s="12">
        <v>34</v>
      </c>
      <c r="B63" s="12" t="s">
        <v>23</v>
      </c>
      <c r="C63" s="19" t="s">
        <v>24</v>
      </c>
      <c r="D63" s="12"/>
      <c r="E63" s="12"/>
      <c r="F63" s="12"/>
      <c r="G63" s="21" t="s">
        <v>51</v>
      </c>
      <c r="H63" s="22" t="s">
        <v>26</v>
      </c>
      <c r="I63" s="23">
        <v>106.2</v>
      </c>
      <c r="J63" s="24">
        <v>1</v>
      </c>
      <c r="K63" s="25">
        <f t="shared" si="8"/>
        <v>106.2</v>
      </c>
      <c r="L63" s="24"/>
      <c r="M63" s="26">
        <f t="shared" si="12"/>
        <v>0</v>
      </c>
      <c r="N63" s="27">
        <v>0</v>
      </c>
      <c r="O63" s="25">
        <f t="shared" si="10"/>
        <v>0</v>
      </c>
      <c r="P63" s="28">
        <f t="shared" si="13"/>
        <v>1</v>
      </c>
      <c r="Q63" s="25">
        <f t="shared" si="11"/>
        <v>106.2</v>
      </c>
      <c r="R63" s="29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>
        <f t="shared" si="14"/>
        <v>0</v>
      </c>
    </row>
    <row r="64" spans="1:61" ht="20.100000000000001" customHeight="1" x14ac:dyDescent="0.4">
      <c r="A64" s="12">
        <v>35</v>
      </c>
      <c r="B64" s="12" t="s">
        <v>23</v>
      </c>
      <c r="C64" s="19" t="s">
        <v>24</v>
      </c>
      <c r="D64" s="12"/>
      <c r="E64" s="20">
        <v>46101</v>
      </c>
      <c r="F64" s="20">
        <v>46101</v>
      </c>
      <c r="G64" s="21" t="s">
        <v>122</v>
      </c>
      <c r="H64" s="22" t="s">
        <v>26</v>
      </c>
      <c r="I64" s="23">
        <v>23.6</v>
      </c>
      <c r="J64" s="24"/>
      <c r="K64" s="25">
        <f t="shared" si="8"/>
        <v>0</v>
      </c>
      <c r="L64" s="24">
        <v>30</v>
      </c>
      <c r="M64" s="26">
        <f t="shared" si="12"/>
        <v>708</v>
      </c>
      <c r="N64" s="27">
        <v>0</v>
      </c>
      <c r="O64" s="25"/>
      <c r="P64" s="28">
        <f t="shared" si="13"/>
        <v>30</v>
      </c>
      <c r="Q64" s="25">
        <f t="shared" si="11"/>
        <v>708</v>
      </c>
      <c r="R64" s="29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>
        <f t="shared" si="14"/>
        <v>0</v>
      </c>
    </row>
    <row r="65" spans="1:64" ht="20.100000000000001" customHeight="1" x14ac:dyDescent="0.4">
      <c r="A65" s="12">
        <v>36</v>
      </c>
      <c r="B65" s="12" t="s">
        <v>23</v>
      </c>
      <c r="C65" s="19" t="s">
        <v>24</v>
      </c>
      <c r="D65" s="12"/>
      <c r="E65" s="20">
        <v>45581</v>
      </c>
      <c r="F65" s="20">
        <v>45581</v>
      </c>
      <c r="G65" s="21" t="s">
        <v>52</v>
      </c>
      <c r="H65" s="22" t="s">
        <v>43</v>
      </c>
      <c r="I65" s="23">
        <v>118</v>
      </c>
      <c r="J65" s="24">
        <v>0</v>
      </c>
      <c r="K65" s="25">
        <f t="shared" si="8"/>
        <v>0</v>
      </c>
      <c r="L65" s="24">
        <v>20</v>
      </c>
      <c r="M65" s="26">
        <f t="shared" si="12"/>
        <v>2360</v>
      </c>
      <c r="N65" s="27">
        <v>0</v>
      </c>
      <c r="O65" s="25">
        <f t="shared" si="10"/>
        <v>0</v>
      </c>
      <c r="P65" s="28">
        <f t="shared" si="13"/>
        <v>20</v>
      </c>
      <c r="Q65" s="25">
        <f t="shared" si="11"/>
        <v>2360</v>
      </c>
      <c r="R65" s="29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>
        <f t="shared" si="14"/>
        <v>0</v>
      </c>
    </row>
    <row r="66" spans="1:64" ht="20.100000000000001" customHeight="1" x14ac:dyDescent="0.4">
      <c r="A66" s="12">
        <v>37</v>
      </c>
      <c r="B66" s="12" t="s">
        <v>23</v>
      </c>
      <c r="C66" s="19" t="s">
        <v>24</v>
      </c>
      <c r="D66" s="12"/>
      <c r="E66" s="20">
        <v>45859</v>
      </c>
      <c r="F66" s="20">
        <v>45859</v>
      </c>
      <c r="G66" s="21" t="s">
        <v>52</v>
      </c>
      <c r="H66" s="22" t="s">
        <v>26</v>
      </c>
      <c r="I66" s="23">
        <v>2.1240000000000001</v>
      </c>
      <c r="J66" s="24">
        <v>998</v>
      </c>
      <c r="K66" s="25">
        <f t="shared" si="8"/>
        <v>2119.752</v>
      </c>
      <c r="L66" s="24"/>
      <c r="M66" s="26">
        <f t="shared" si="12"/>
        <v>0</v>
      </c>
      <c r="N66" s="27">
        <v>198</v>
      </c>
      <c r="O66" s="25">
        <f t="shared" si="10"/>
        <v>420.55200000000002</v>
      </c>
      <c r="P66" s="28">
        <f t="shared" si="13"/>
        <v>800</v>
      </c>
      <c r="Q66" s="25">
        <f t="shared" si="11"/>
        <v>1699.2</v>
      </c>
      <c r="R66" s="29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>
        <v>198</v>
      </c>
      <c r="BI66" s="30">
        <f t="shared" si="14"/>
        <v>198</v>
      </c>
    </row>
    <row r="67" spans="1:64" ht="20.100000000000001" customHeight="1" x14ac:dyDescent="0.4">
      <c r="A67" s="12">
        <v>38</v>
      </c>
      <c r="B67" s="12" t="s">
        <v>23</v>
      </c>
      <c r="C67" s="19" t="s">
        <v>24</v>
      </c>
      <c r="D67" s="12"/>
      <c r="E67" s="20">
        <v>46101</v>
      </c>
      <c r="F67" s="20">
        <v>46101</v>
      </c>
      <c r="G67" s="21" t="s">
        <v>107</v>
      </c>
      <c r="H67" s="22" t="s">
        <v>43</v>
      </c>
      <c r="I67" s="23">
        <v>330.4</v>
      </c>
      <c r="J67" s="24"/>
      <c r="K67" s="25">
        <f t="shared" si="8"/>
        <v>0</v>
      </c>
      <c r="L67" s="24">
        <v>15</v>
      </c>
      <c r="M67" s="26">
        <f t="shared" si="12"/>
        <v>4956</v>
      </c>
      <c r="N67" s="27">
        <v>0</v>
      </c>
      <c r="O67" s="25">
        <f t="shared" si="10"/>
        <v>0</v>
      </c>
      <c r="P67" s="28">
        <f t="shared" si="13"/>
        <v>15</v>
      </c>
      <c r="Q67" s="25">
        <f t="shared" si="11"/>
        <v>4956</v>
      </c>
      <c r="R67" s="29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>
        <f t="shared" si="14"/>
        <v>0</v>
      </c>
    </row>
    <row r="68" spans="1:64" ht="20.100000000000001" customHeight="1" x14ac:dyDescent="0.4">
      <c r="A68" s="12">
        <v>39</v>
      </c>
      <c r="B68" s="12" t="s">
        <v>23</v>
      </c>
      <c r="C68" s="19" t="s">
        <v>24</v>
      </c>
      <c r="D68" s="12"/>
      <c r="E68" s="20">
        <v>45859</v>
      </c>
      <c r="F68" s="20">
        <v>45859</v>
      </c>
      <c r="G68" s="21" t="s">
        <v>53</v>
      </c>
      <c r="H68" s="22" t="s">
        <v>26</v>
      </c>
      <c r="I68" s="23">
        <v>7.67</v>
      </c>
      <c r="J68" s="24">
        <v>1650</v>
      </c>
      <c r="K68" s="25">
        <f t="shared" si="8"/>
        <v>12655.5</v>
      </c>
      <c r="L68" s="24"/>
      <c r="M68" s="26">
        <f t="shared" si="12"/>
        <v>0</v>
      </c>
      <c r="N68" s="27">
        <v>50</v>
      </c>
      <c r="O68" s="25">
        <f t="shared" si="10"/>
        <v>383.5</v>
      </c>
      <c r="P68" s="28">
        <f t="shared" si="13"/>
        <v>1600</v>
      </c>
      <c r="Q68" s="25">
        <f t="shared" si="11"/>
        <v>12272</v>
      </c>
      <c r="R68" s="1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>
        <v>50</v>
      </c>
      <c r="BI68" s="30">
        <f t="shared" si="14"/>
        <v>50</v>
      </c>
    </row>
    <row r="69" spans="1:64" ht="20.100000000000001" customHeight="1" x14ac:dyDescent="0.4">
      <c r="A69" s="12">
        <v>40</v>
      </c>
      <c r="B69" s="12" t="s">
        <v>23</v>
      </c>
      <c r="C69" s="19" t="s">
        <v>24</v>
      </c>
      <c r="D69" s="12"/>
      <c r="E69" s="20">
        <v>46101</v>
      </c>
      <c r="F69" s="20">
        <v>46101</v>
      </c>
      <c r="G69" s="21" t="s">
        <v>53</v>
      </c>
      <c r="H69" s="22" t="s">
        <v>43</v>
      </c>
      <c r="I69" s="23">
        <v>483.8</v>
      </c>
      <c r="J69" s="24"/>
      <c r="K69" s="25">
        <f t="shared" si="8"/>
        <v>0</v>
      </c>
      <c r="L69" s="24">
        <v>10</v>
      </c>
      <c r="M69" s="26">
        <f t="shared" si="12"/>
        <v>4838</v>
      </c>
      <c r="N69" s="27">
        <v>0</v>
      </c>
      <c r="O69" s="25"/>
      <c r="P69" s="28">
        <f t="shared" si="13"/>
        <v>10</v>
      </c>
      <c r="Q69" s="25">
        <f t="shared" si="11"/>
        <v>4838</v>
      </c>
      <c r="R69" s="1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>
        <f t="shared" si="14"/>
        <v>0</v>
      </c>
    </row>
    <row r="70" spans="1:64" ht="20.100000000000001" customHeight="1" x14ac:dyDescent="0.4">
      <c r="A70" s="12">
        <v>41</v>
      </c>
      <c r="B70" s="12" t="s">
        <v>23</v>
      </c>
      <c r="C70" s="19" t="s">
        <v>24</v>
      </c>
      <c r="D70" s="12"/>
      <c r="E70" s="12"/>
      <c r="F70" s="12"/>
      <c r="G70" s="21" t="s">
        <v>54</v>
      </c>
      <c r="H70" s="22" t="s">
        <v>26</v>
      </c>
      <c r="I70" s="23">
        <v>772.5</v>
      </c>
      <c r="J70" s="24">
        <v>3</v>
      </c>
      <c r="K70" s="25">
        <f t="shared" si="8"/>
        <v>2317.5</v>
      </c>
      <c r="L70" s="24"/>
      <c r="M70" s="26">
        <f t="shared" si="12"/>
        <v>0</v>
      </c>
      <c r="N70" s="27">
        <v>0</v>
      </c>
      <c r="O70" s="25">
        <f t="shared" si="10"/>
        <v>0</v>
      </c>
      <c r="P70" s="28">
        <f t="shared" si="13"/>
        <v>3</v>
      </c>
      <c r="Q70" s="25">
        <f t="shared" si="11"/>
        <v>2317.5</v>
      </c>
      <c r="R70" s="29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>
        <f t="shared" si="14"/>
        <v>0</v>
      </c>
    </row>
    <row r="71" spans="1:64" ht="20.100000000000001" customHeight="1" x14ac:dyDescent="0.4">
      <c r="A71" s="12">
        <v>42</v>
      </c>
      <c r="B71" s="12" t="s">
        <v>23</v>
      </c>
      <c r="C71" s="19" t="s">
        <v>24</v>
      </c>
      <c r="D71" s="12"/>
      <c r="E71" s="20">
        <v>45912</v>
      </c>
      <c r="F71" s="20">
        <v>45912</v>
      </c>
      <c r="G71" s="21" t="s">
        <v>55</v>
      </c>
      <c r="H71" s="22" t="s">
        <v>26</v>
      </c>
      <c r="I71" s="23">
        <v>41.3</v>
      </c>
      <c r="J71" s="24">
        <v>22</v>
      </c>
      <c r="K71" s="25">
        <f t="shared" si="8"/>
        <v>908.59999999999991</v>
      </c>
      <c r="L71" s="24"/>
      <c r="M71" s="26">
        <f t="shared" si="12"/>
        <v>0</v>
      </c>
      <c r="N71" s="29">
        <v>0</v>
      </c>
      <c r="O71" s="25">
        <f t="shared" si="10"/>
        <v>0</v>
      </c>
      <c r="P71" s="28">
        <f t="shared" si="13"/>
        <v>22</v>
      </c>
      <c r="Q71" s="25">
        <f t="shared" si="11"/>
        <v>908.59999999999991</v>
      </c>
      <c r="R71" s="1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>
        <f t="shared" si="14"/>
        <v>0</v>
      </c>
    </row>
    <row r="72" spans="1:64" ht="20.100000000000001" customHeight="1" x14ac:dyDescent="0.4">
      <c r="A72" s="12">
        <v>43</v>
      </c>
      <c r="B72" s="12" t="s">
        <v>23</v>
      </c>
      <c r="C72" s="19" t="s">
        <v>24</v>
      </c>
      <c r="D72" s="12"/>
      <c r="E72" s="20"/>
      <c r="F72" s="20"/>
      <c r="G72" s="21" t="s">
        <v>55</v>
      </c>
      <c r="H72" s="22" t="s">
        <v>43</v>
      </c>
      <c r="I72" s="23">
        <v>118</v>
      </c>
      <c r="J72" s="24">
        <v>15</v>
      </c>
      <c r="K72" s="25">
        <f t="shared" si="8"/>
        <v>1770</v>
      </c>
      <c r="L72" s="24"/>
      <c r="M72" s="26">
        <f t="shared" si="12"/>
        <v>0</v>
      </c>
      <c r="N72" s="29">
        <v>1</v>
      </c>
      <c r="O72" s="25">
        <f t="shared" si="10"/>
        <v>118</v>
      </c>
      <c r="P72" s="28">
        <f t="shared" si="13"/>
        <v>14</v>
      </c>
      <c r="Q72" s="25">
        <f t="shared" si="11"/>
        <v>1652</v>
      </c>
      <c r="R72" s="1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>
        <v>1</v>
      </c>
      <c r="BI72" s="30">
        <f t="shared" si="14"/>
        <v>1</v>
      </c>
    </row>
    <row r="73" spans="1:64" ht="20.100000000000001" customHeight="1" x14ac:dyDescent="0.4">
      <c r="A73" s="12">
        <v>44</v>
      </c>
      <c r="B73" s="12" t="s">
        <v>23</v>
      </c>
      <c r="C73" s="19" t="s">
        <v>24</v>
      </c>
      <c r="D73" s="12"/>
      <c r="E73" s="20">
        <v>45581</v>
      </c>
      <c r="F73" s="20">
        <v>45581</v>
      </c>
      <c r="G73" s="21" t="s">
        <v>56</v>
      </c>
      <c r="H73" s="22" t="s">
        <v>26</v>
      </c>
      <c r="I73" s="23">
        <v>177</v>
      </c>
      <c r="J73" s="24">
        <v>0</v>
      </c>
      <c r="K73" s="25">
        <f t="shared" si="8"/>
        <v>0</v>
      </c>
      <c r="L73" s="24"/>
      <c r="M73" s="26">
        <f t="shared" si="12"/>
        <v>0</v>
      </c>
      <c r="N73" s="27">
        <v>0</v>
      </c>
      <c r="O73" s="25">
        <f t="shared" si="10"/>
        <v>0</v>
      </c>
      <c r="P73" s="28">
        <f t="shared" si="13"/>
        <v>0</v>
      </c>
      <c r="Q73" s="25">
        <f t="shared" si="11"/>
        <v>0</v>
      </c>
      <c r="R73" s="1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>
        <f t="shared" si="14"/>
        <v>0</v>
      </c>
      <c r="BL73" s="44"/>
    </row>
    <row r="74" spans="1:64" ht="20.100000000000001" customHeight="1" x14ac:dyDescent="0.4">
      <c r="A74" s="12">
        <v>45</v>
      </c>
      <c r="B74" s="12" t="s">
        <v>23</v>
      </c>
      <c r="C74" s="19" t="s">
        <v>24</v>
      </c>
      <c r="D74" s="12"/>
      <c r="E74" s="20"/>
      <c r="F74" s="20"/>
      <c r="G74" s="21" t="s">
        <v>56</v>
      </c>
      <c r="H74" s="22" t="s">
        <v>26</v>
      </c>
      <c r="I74" s="23">
        <v>401.2</v>
      </c>
      <c r="J74" s="24">
        <v>1</v>
      </c>
      <c r="K74" s="25">
        <f t="shared" si="8"/>
        <v>401.2</v>
      </c>
      <c r="L74" s="24"/>
      <c r="M74" s="26">
        <f t="shared" si="12"/>
        <v>0</v>
      </c>
      <c r="N74" s="27">
        <v>1</v>
      </c>
      <c r="O74" s="25">
        <f t="shared" si="10"/>
        <v>401.2</v>
      </c>
      <c r="P74" s="28">
        <f t="shared" si="13"/>
        <v>0</v>
      </c>
      <c r="Q74" s="25">
        <f t="shared" si="11"/>
        <v>0</v>
      </c>
      <c r="R74" s="29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>
        <v>1</v>
      </c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>
        <f t="shared" si="14"/>
        <v>1</v>
      </c>
      <c r="BL74" s="44"/>
    </row>
    <row r="75" spans="1:64" ht="20.100000000000001" customHeight="1" x14ac:dyDescent="0.4">
      <c r="A75" s="12">
        <v>46</v>
      </c>
      <c r="B75" s="12" t="s">
        <v>23</v>
      </c>
      <c r="C75" s="19" t="s">
        <v>24</v>
      </c>
      <c r="D75" s="12"/>
      <c r="E75" s="20">
        <v>46101</v>
      </c>
      <c r="F75" s="20">
        <v>46101</v>
      </c>
      <c r="G75" s="21" t="s">
        <v>57</v>
      </c>
      <c r="H75" s="22" t="s">
        <v>26</v>
      </c>
      <c r="I75" s="23">
        <v>129.80000000000001</v>
      </c>
      <c r="J75" s="24">
        <v>0</v>
      </c>
      <c r="K75" s="25">
        <f t="shared" si="8"/>
        <v>0</v>
      </c>
      <c r="L75" s="24">
        <v>12</v>
      </c>
      <c r="M75" s="26">
        <f t="shared" si="12"/>
        <v>1557.6000000000001</v>
      </c>
      <c r="N75" s="27">
        <v>1</v>
      </c>
      <c r="O75" s="25">
        <f t="shared" si="10"/>
        <v>129.80000000000001</v>
      </c>
      <c r="P75" s="28">
        <f t="shared" si="13"/>
        <v>11</v>
      </c>
      <c r="Q75" s="25">
        <f t="shared" si="11"/>
        <v>1427.8000000000002</v>
      </c>
      <c r="R75" s="29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>
        <v>1</v>
      </c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>
        <f t="shared" si="14"/>
        <v>1</v>
      </c>
      <c r="BL75" s="44"/>
    </row>
    <row r="76" spans="1:64" ht="20.100000000000001" customHeight="1" x14ac:dyDescent="0.4">
      <c r="A76" s="12">
        <v>47</v>
      </c>
      <c r="B76" s="12" t="s">
        <v>23</v>
      </c>
      <c r="C76" s="19" t="s">
        <v>24</v>
      </c>
      <c r="D76" s="12"/>
      <c r="E76" s="20"/>
      <c r="F76" s="20"/>
      <c r="G76" s="21" t="s">
        <v>57</v>
      </c>
      <c r="H76" s="22" t="s">
        <v>26</v>
      </c>
      <c r="I76" s="23">
        <v>129.80000000000001</v>
      </c>
      <c r="J76" s="24">
        <v>14</v>
      </c>
      <c r="K76" s="25">
        <f t="shared" si="8"/>
        <v>1817.2000000000003</v>
      </c>
      <c r="L76" s="24"/>
      <c r="M76" s="26">
        <f t="shared" si="12"/>
        <v>0</v>
      </c>
      <c r="N76" s="27">
        <v>3</v>
      </c>
      <c r="O76" s="25">
        <f t="shared" si="10"/>
        <v>389.40000000000003</v>
      </c>
      <c r="P76" s="28">
        <f t="shared" si="13"/>
        <v>11</v>
      </c>
      <c r="Q76" s="25">
        <f t="shared" si="11"/>
        <v>1427.8000000000002</v>
      </c>
      <c r="R76" s="29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>
        <v>2</v>
      </c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>
        <v>1</v>
      </c>
      <c r="BI76" s="30">
        <f t="shared" si="14"/>
        <v>3</v>
      </c>
      <c r="BL76" s="44"/>
    </row>
    <row r="77" spans="1:64" ht="20.100000000000001" customHeight="1" x14ac:dyDescent="0.4">
      <c r="A77" s="12">
        <v>48</v>
      </c>
      <c r="B77" s="12" t="s">
        <v>23</v>
      </c>
      <c r="C77" s="19" t="s">
        <v>24</v>
      </c>
      <c r="D77" s="12"/>
      <c r="E77" s="20">
        <v>46101</v>
      </c>
      <c r="F77" s="20">
        <v>46101</v>
      </c>
      <c r="G77" s="21" t="s">
        <v>58</v>
      </c>
      <c r="H77" s="22" t="s">
        <v>26</v>
      </c>
      <c r="I77" s="23">
        <v>141.6</v>
      </c>
      <c r="J77" s="24">
        <v>0</v>
      </c>
      <c r="K77" s="25">
        <f t="shared" si="8"/>
        <v>0</v>
      </c>
      <c r="L77" s="24">
        <v>12</v>
      </c>
      <c r="M77" s="26">
        <f t="shared" si="12"/>
        <v>1699.1999999999998</v>
      </c>
      <c r="N77" s="27">
        <v>0</v>
      </c>
      <c r="O77" s="25">
        <f t="shared" si="10"/>
        <v>0</v>
      </c>
      <c r="P77" s="28">
        <f t="shared" si="13"/>
        <v>12</v>
      </c>
      <c r="Q77" s="25">
        <f t="shared" si="11"/>
        <v>1699.1999999999998</v>
      </c>
      <c r="R77" s="29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>
        <f t="shared" si="14"/>
        <v>0</v>
      </c>
      <c r="BL77" s="44"/>
    </row>
    <row r="78" spans="1:64" ht="20.100000000000001" customHeight="1" x14ac:dyDescent="0.4">
      <c r="A78" s="12">
        <v>49</v>
      </c>
      <c r="B78" s="12" t="s">
        <v>23</v>
      </c>
      <c r="C78" s="19" t="s">
        <v>24</v>
      </c>
      <c r="D78" s="12"/>
      <c r="E78" s="20">
        <v>45912</v>
      </c>
      <c r="F78" s="20">
        <v>45912</v>
      </c>
      <c r="G78" s="21" t="s">
        <v>58</v>
      </c>
      <c r="H78" s="22" t="s">
        <v>26</v>
      </c>
      <c r="I78" s="23">
        <v>141.6</v>
      </c>
      <c r="J78" s="24">
        <v>17</v>
      </c>
      <c r="K78" s="25">
        <f t="shared" si="8"/>
        <v>2407.1999999999998</v>
      </c>
      <c r="L78" s="24"/>
      <c r="M78" s="26">
        <f t="shared" si="12"/>
        <v>0</v>
      </c>
      <c r="N78" s="27">
        <v>2</v>
      </c>
      <c r="O78" s="25">
        <f t="shared" si="10"/>
        <v>283.2</v>
      </c>
      <c r="P78" s="28">
        <f t="shared" si="13"/>
        <v>15</v>
      </c>
      <c r="Q78" s="25">
        <f t="shared" si="11"/>
        <v>2124</v>
      </c>
      <c r="R78" s="29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>
        <v>2</v>
      </c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>
        <f t="shared" si="14"/>
        <v>2</v>
      </c>
      <c r="BL78" s="44"/>
    </row>
    <row r="79" spans="1:64" ht="20.100000000000001" customHeight="1" x14ac:dyDescent="0.4">
      <c r="A79" s="12">
        <v>50</v>
      </c>
      <c r="B79" s="12" t="s">
        <v>23</v>
      </c>
      <c r="C79" s="19" t="s">
        <v>24</v>
      </c>
      <c r="D79" s="12"/>
      <c r="E79" s="20">
        <v>45581</v>
      </c>
      <c r="F79" s="20">
        <v>45581</v>
      </c>
      <c r="G79" s="21" t="s">
        <v>59</v>
      </c>
      <c r="H79" s="22" t="s">
        <v>60</v>
      </c>
      <c r="I79" s="23">
        <v>153.4</v>
      </c>
      <c r="J79" s="24">
        <v>18</v>
      </c>
      <c r="K79" s="25">
        <f t="shared" si="8"/>
        <v>2761.2000000000003</v>
      </c>
      <c r="L79" s="24"/>
      <c r="M79" s="26">
        <f t="shared" si="12"/>
        <v>0</v>
      </c>
      <c r="N79" s="27">
        <v>2</v>
      </c>
      <c r="O79" s="25">
        <f t="shared" si="10"/>
        <v>306.8</v>
      </c>
      <c r="P79" s="28">
        <f t="shared" si="13"/>
        <v>16</v>
      </c>
      <c r="Q79" s="25">
        <f t="shared" si="11"/>
        <v>2454.4</v>
      </c>
      <c r="R79" s="29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>
        <v>2</v>
      </c>
      <c r="BI79" s="30">
        <f t="shared" si="14"/>
        <v>2</v>
      </c>
      <c r="BL79" s="44"/>
    </row>
    <row r="80" spans="1:64" ht="20.100000000000001" customHeight="1" x14ac:dyDescent="0.4">
      <c r="A80" s="12">
        <v>51</v>
      </c>
      <c r="B80" s="12" t="s">
        <v>23</v>
      </c>
      <c r="C80" s="19" t="s">
        <v>24</v>
      </c>
      <c r="D80" s="12"/>
      <c r="E80" s="20">
        <v>45272</v>
      </c>
      <c r="F80" s="20">
        <v>45272</v>
      </c>
      <c r="G80" s="21" t="s">
        <v>59</v>
      </c>
      <c r="H80" s="22" t="s">
        <v>60</v>
      </c>
      <c r="I80" s="23">
        <v>94.4</v>
      </c>
      <c r="J80" s="24">
        <v>0</v>
      </c>
      <c r="K80" s="25">
        <f t="shared" si="8"/>
        <v>0</v>
      </c>
      <c r="L80" s="24"/>
      <c r="M80" s="26">
        <f t="shared" si="12"/>
        <v>0</v>
      </c>
      <c r="N80" s="27">
        <v>0</v>
      </c>
      <c r="O80" s="25">
        <f t="shared" si="10"/>
        <v>0</v>
      </c>
      <c r="P80" s="28">
        <f t="shared" si="13"/>
        <v>0</v>
      </c>
      <c r="Q80" s="25">
        <f t="shared" si="11"/>
        <v>0</v>
      </c>
      <c r="R80" s="1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>
        <f t="shared" si="14"/>
        <v>0</v>
      </c>
      <c r="BL80" s="44"/>
    </row>
    <row r="81" spans="1:64" ht="20.100000000000001" customHeight="1" x14ac:dyDescent="0.4">
      <c r="A81" s="12">
        <v>52</v>
      </c>
      <c r="B81" s="12" t="s">
        <v>23</v>
      </c>
      <c r="C81" s="19" t="s">
        <v>24</v>
      </c>
      <c r="D81" s="12"/>
      <c r="E81" s="20">
        <v>46101</v>
      </c>
      <c r="F81" s="20">
        <v>46101</v>
      </c>
      <c r="G81" s="21" t="s">
        <v>61</v>
      </c>
      <c r="H81" s="22" t="s">
        <v>26</v>
      </c>
      <c r="I81" s="23">
        <v>519.20000000000005</v>
      </c>
      <c r="J81" s="24">
        <v>0</v>
      </c>
      <c r="K81" s="25">
        <f t="shared" si="8"/>
        <v>0</v>
      </c>
      <c r="L81" s="24">
        <v>20</v>
      </c>
      <c r="M81" s="26">
        <f t="shared" si="12"/>
        <v>10384</v>
      </c>
      <c r="N81" s="27">
        <v>0</v>
      </c>
      <c r="O81" s="25">
        <f t="shared" si="10"/>
        <v>0</v>
      </c>
      <c r="P81" s="28">
        <f t="shared" si="13"/>
        <v>20</v>
      </c>
      <c r="Q81" s="25">
        <f t="shared" si="11"/>
        <v>10384</v>
      </c>
      <c r="R81" s="1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>
        <f t="shared" si="14"/>
        <v>0</v>
      </c>
      <c r="BL81" s="44"/>
    </row>
    <row r="82" spans="1:64" ht="20.100000000000001" customHeight="1" x14ac:dyDescent="0.4">
      <c r="A82" s="12">
        <v>53</v>
      </c>
      <c r="B82" s="12" t="s">
        <v>23</v>
      </c>
      <c r="C82" s="19" t="s">
        <v>24</v>
      </c>
      <c r="D82" s="12"/>
      <c r="E82" s="12"/>
      <c r="F82" s="12"/>
      <c r="G82" s="21" t="s">
        <v>61</v>
      </c>
      <c r="H82" s="22" t="s">
        <v>26</v>
      </c>
      <c r="I82" s="23">
        <v>391.76</v>
      </c>
      <c r="J82" s="24">
        <v>0</v>
      </c>
      <c r="K82" s="25">
        <f t="shared" si="8"/>
        <v>0</v>
      </c>
      <c r="L82" s="24"/>
      <c r="M82" s="26">
        <f t="shared" si="12"/>
        <v>0</v>
      </c>
      <c r="N82" s="27">
        <v>0</v>
      </c>
      <c r="O82" s="25">
        <f t="shared" si="10"/>
        <v>0</v>
      </c>
      <c r="P82" s="28">
        <f t="shared" si="13"/>
        <v>0</v>
      </c>
      <c r="Q82" s="25">
        <f t="shared" si="11"/>
        <v>0</v>
      </c>
      <c r="R82" s="29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>
        <f t="shared" si="14"/>
        <v>0</v>
      </c>
      <c r="BL82" s="44"/>
    </row>
    <row r="83" spans="1:64" ht="19.5" customHeight="1" x14ac:dyDescent="0.4">
      <c r="A83" s="12">
        <v>54</v>
      </c>
      <c r="B83" s="12" t="s">
        <v>23</v>
      </c>
      <c r="C83" s="19" t="s">
        <v>24</v>
      </c>
      <c r="D83" s="12"/>
      <c r="E83" s="12"/>
      <c r="F83" s="12"/>
      <c r="G83" s="21" t="s">
        <v>62</v>
      </c>
      <c r="H83" s="22" t="s">
        <v>26</v>
      </c>
      <c r="I83" s="23">
        <v>250</v>
      </c>
      <c r="J83" s="24">
        <v>5</v>
      </c>
      <c r="K83" s="25">
        <f t="shared" si="8"/>
        <v>1250</v>
      </c>
      <c r="L83" s="24"/>
      <c r="M83" s="26">
        <f t="shared" si="12"/>
        <v>0</v>
      </c>
      <c r="N83" s="27">
        <v>0</v>
      </c>
      <c r="O83" s="25">
        <f t="shared" si="10"/>
        <v>0</v>
      </c>
      <c r="P83" s="28">
        <f t="shared" si="13"/>
        <v>5</v>
      </c>
      <c r="Q83" s="25">
        <f t="shared" si="11"/>
        <v>1250</v>
      </c>
      <c r="R83" s="29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>
        <f t="shared" si="14"/>
        <v>0</v>
      </c>
    </row>
    <row r="84" spans="1:64" ht="21" customHeight="1" x14ac:dyDescent="0.4">
      <c r="A84" s="12">
        <v>55</v>
      </c>
      <c r="B84" s="12" t="s">
        <v>63</v>
      </c>
      <c r="C84" s="19" t="s">
        <v>64</v>
      </c>
      <c r="D84" s="12"/>
      <c r="E84" s="12"/>
      <c r="F84" s="12"/>
      <c r="G84" s="21" t="s">
        <v>65</v>
      </c>
      <c r="H84" s="22" t="s">
        <v>34</v>
      </c>
      <c r="I84" s="23">
        <v>82.01</v>
      </c>
      <c r="J84" s="24">
        <v>85</v>
      </c>
      <c r="K84" s="25">
        <f t="shared" si="8"/>
        <v>6970.85</v>
      </c>
      <c r="L84" s="24"/>
      <c r="M84" s="26">
        <f t="shared" si="12"/>
        <v>0</v>
      </c>
      <c r="N84" s="27">
        <v>1</v>
      </c>
      <c r="O84" s="25">
        <f t="shared" si="10"/>
        <v>82.01</v>
      </c>
      <c r="P84" s="28">
        <f t="shared" si="13"/>
        <v>84</v>
      </c>
      <c r="Q84" s="25">
        <f t="shared" si="11"/>
        <v>6888.84</v>
      </c>
      <c r="R84" s="29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>
        <v>1</v>
      </c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>
        <f t="shared" si="14"/>
        <v>1</v>
      </c>
    </row>
    <row r="85" spans="1:64" ht="21" customHeight="1" x14ac:dyDescent="0.4">
      <c r="A85" s="12">
        <v>56</v>
      </c>
      <c r="B85" s="12" t="s">
        <v>63</v>
      </c>
      <c r="C85" s="19" t="s">
        <v>64</v>
      </c>
      <c r="D85" s="12"/>
      <c r="E85" s="12"/>
      <c r="F85" s="12"/>
      <c r="G85" s="21" t="s">
        <v>66</v>
      </c>
      <c r="H85" s="22" t="s">
        <v>26</v>
      </c>
      <c r="I85" s="23">
        <v>16.767800000000001</v>
      </c>
      <c r="J85" s="24">
        <v>332</v>
      </c>
      <c r="K85" s="25">
        <f t="shared" si="8"/>
        <v>5566.9096</v>
      </c>
      <c r="L85" s="24"/>
      <c r="M85" s="26">
        <f t="shared" si="12"/>
        <v>0</v>
      </c>
      <c r="N85" s="27">
        <v>0</v>
      </c>
      <c r="O85" s="25">
        <f t="shared" si="10"/>
        <v>0</v>
      </c>
      <c r="P85" s="28">
        <f t="shared" si="13"/>
        <v>332</v>
      </c>
      <c r="Q85" s="25">
        <f t="shared" si="11"/>
        <v>5566.9096</v>
      </c>
      <c r="R85" s="29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>
        <f t="shared" si="14"/>
        <v>0</v>
      </c>
    </row>
    <row r="86" spans="1:64" ht="20.100000000000001" customHeight="1" x14ac:dyDescent="0.4">
      <c r="A86" s="12">
        <v>57</v>
      </c>
      <c r="B86" s="12" t="s">
        <v>67</v>
      </c>
      <c r="C86" s="19" t="s">
        <v>68</v>
      </c>
      <c r="D86" s="12"/>
      <c r="E86" s="20">
        <v>46099</v>
      </c>
      <c r="F86" s="20">
        <v>46099</v>
      </c>
      <c r="G86" s="21" t="s">
        <v>69</v>
      </c>
      <c r="H86" s="22" t="s">
        <v>26</v>
      </c>
      <c r="I86" s="23">
        <v>179.36</v>
      </c>
      <c r="J86" s="24">
        <v>0</v>
      </c>
      <c r="K86" s="25">
        <f t="shared" si="8"/>
        <v>0</v>
      </c>
      <c r="L86" s="24">
        <v>150</v>
      </c>
      <c r="M86" s="26">
        <f t="shared" si="12"/>
        <v>26904.000000000004</v>
      </c>
      <c r="N86" s="27">
        <v>0</v>
      </c>
      <c r="O86" s="25">
        <f t="shared" si="10"/>
        <v>0</v>
      </c>
      <c r="P86" s="28">
        <f t="shared" si="13"/>
        <v>150</v>
      </c>
      <c r="Q86" s="25">
        <f t="shared" si="11"/>
        <v>26904.000000000004</v>
      </c>
      <c r="R86" s="1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>
        <f t="shared" si="14"/>
        <v>0</v>
      </c>
    </row>
    <row r="87" spans="1:64" ht="25.9" customHeight="1" x14ac:dyDescent="0.4">
      <c r="A87" s="12">
        <v>58</v>
      </c>
      <c r="B87" s="12" t="s">
        <v>67</v>
      </c>
      <c r="C87" s="19" t="s">
        <v>68</v>
      </c>
      <c r="D87" s="12"/>
      <c r="E87" s="20">
        <v>45860</v>
      </c>
      <c r="F87" s="20">
        <v>45860</v>
      </c>
      <c r="G87" s="21" t="s">
        <v>69</v>
      </c>
      <c r="H87" s="22" t="s">
        <v>26</v>
      </c>
      <c r="I87" s="23">
        <v>112.89060000000001</v>
      </c>
      <c r="J87" s="24">
        <v>126</v>
      </c>
      <c r="K87" s="25">
        <f t="shared" si="8"/>
        <v>14224.215600000001</v>
      </c>
      <c r="L87" s="24"/>
      <c r="M87" s="26">
        <f t="shared" si="12"/>
        <v>0</v>
      </c>
      <c r="N87" s="27">
        <v>76</v>
      </c>
      <c r="O87" s="25">
        <f t="shared" si="10"/>
        <v>8579.6856000000007</v>
      </c>
      <c r="P87" s="28">
        <f t="shared" si="13"/>
        <v>50</v>
      </c>
      <c r="Q87" s="25">
        <f t="shared" si="11"/>
        <v>5644.5300000000007</v>
      </c>
      <c r="R87" s="1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>
        <v>45</v>
      </c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>
        <v>31</v>
      </c>
      <c r="BI87" s="30">
        <f t="shared" si="14"/>
        <v>76</v>
      </c>
    </row>
    <row r="88" spans="1:64" ht="25.9" customHeight="1" x14ac:dyDescent="0.4">
      <c r="A88" s="12">
        <v>59</v>
      </c>
      <c r="B88" s="12" t="s">
        <v>67</v>
      </c>
      <c r="C88" s="19" t="s">
        <v>68</v>
      </c>
      <c r="D88" s="12"/>
      <c r="E88" s="20">
        <v>45799</v>
      </c>
      <c r="F88" s="20">
        <v>45799</v>
      </c>
      <c r="G88" s="21" t="s">
        <v>69</v>
      </c>
      <c r="H88" s="22" t="s">
        <v>26</v>
      </c>
      <c r="I88" s="23">
        <v>182.9</v>
      </c>
      <c r="J88" s="24">
        <v>0</v>
      </c>
      <c r="K88" s="25">
        <f t="shared" si="8"/>
        <v>0</v>
      </c>
      <c r="L88" s="24"/>
      <c r="M88" s="26">
        <f t="shared" si="12"/>
        <v>0</v>
      </c>
      <c r="N88" s="27">
        <v>0</v>
      </c>
      <c r="O88" s="25">
        <f t="shared" si="10"/>
        <v>0</v>
      </c>
      <c r="P88" s="28">
        <f t="shared" si="13"/>
        <v>0</v>
      </c>
      <c r="Q88" s="25">
        <f t="shared" si="11"/>
        <v>0</v>
      </c>
      <c r="R88" s="29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>
        <f t="shared" si="14"/>
        <v>0</v>
      </c>
    </row>
    <row r="89" spans="1:64" ht="20.100000000000001" customHeight="1" x14ac:dyDescent="0.4">
      <c r="A89" s="12">
        <v>60</v>
      </c>
      <c r="B89" s="12" t="s">
        <v>67</v>
      </c>
      <c r="C89" s="19" t="s">
        <v>68</v>
      </c>
      <c r="D89" s="12"/>
      <c r="E89" s="20">
        <v>45912</v>
      </c>
      <c r="F89" s="20">
        <v>45912</v>
      </c>
      <c r="G89" s="21" t="s">
        <v>70</v>
      </c>
      <c r="H89" s="22" t="s">
        <v>26</v>
      </c>
      <c r="I89" s="23">
        <v>177</v>
      </c>
      <c r="J89" s="24">
        <v>11</v>
      </c>
      <c r="K89" s="25">
        <f t="shared" si="8"/>
        <v>1947</v>
      </c>
      <c r="L89" s="24"/>
      <c r="M89" s="26">
        <f t="shared" si="12"/>
        <v>0</v>
      </c>
      <c r="N89" s="27">
        <v>11</v>
      </c>
      <c r="O89" s="25">
        <f t="shared" si="10"/>
        <v>1947</v>
      </c>
      <c r="P89" s="28">
        <f t="shared" si="13"/>
        <v>0</v>
      </c>
      <c r="Q89" s="25">
        <f t="shared" si="11"/>
        <v>0</v>
      </c>
      <c r="R89" s="29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>
        <v>11</v>
      </c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>
        <f t="shared" si="14"/>
        <v>11</v>
      </c>
    </row>
    <row r="90" spans="1:64" ht="20.100000000000001" customHeight="1" x14ac:dyDescent="0.4">
      <c r="A90" s="12">
        <v>61</v>
      </c>
      <c r="B90" s="12" t="s">
        <v>67</v>
      </c>
      <c r="C90" s="19" t="s">
        <v>68</v>
      </c>
      <c r="D90" s="12"/>
      <c r="E90" s="20">
        <v>45860</v>
      </c>
      <c r="F90" s="20">
        <v>45860</v>
      </c>
      <c r="G90" s="21" t="s">
        <v>70</v>
      </c>
      <c r="H90" s="22" t="s">
        <v>26</v>
      </c>
      <c r="I90" s="23">
        <v>208.506</v>
      </c>
      <c r="J90" s="24">
        <v>45</v>
      </c>
      <c r="K90" s="25">
        <f t="shared" si="8"/>
        <v>9382.77</v>
      </c>
      <c r="L90" s="24"/>
      <c r="M90" s="26">
        <f t="shared" si="12"/>
        <v>0</v>
      </c>
      <c r="N90" s="27">
        <v>25</v>
      </c>
      <c r="O90" s="25">
        <f t="shared" si="10"/>
        <v>5212.6499999999996</v>
      </c>
      <c r="P90" s="28">
        <f t="shared" si="13"/>
        <v>20</v>
      </c>
      <c r="Q90" s="25">
        <f t="shared" si="11"/>
        <v>4170.12</v>
      </c>
      <c r="R90" s="29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>
        <v>1</v>
      </c>
      <c r="AE90" s="30"/>
      <c r="AF90" s="30"/>
      <c r="AG90" s="30"/>
      <c r="AH90" s="30"/>
      <c r="AI90" s="30"/>
      <c r="AJ90" s="30">
        <v>24</v>
      </c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>
        <f t="shared" si="14"/>
        <v>25</v>
      </c>
    </row>
    <row r="91" spans="1:64" ht="20.100000000000001" customHeight="1" x14ac:dyDescent="0.4">
      <c r="A91" s="12">
        <v>62</v>
      </c>
      <c r="B91" s="12" t="s">
        <v>67</v>
      </c>
      <c r="C91" s="19" t="s">
        <v>68</v>
      </c>
      <c r="D91" s="12"/>
      <c r="E91" s="20">
        <v>46099</v>
      </c>
      <c r="F91" s="20">
        <v>46099</v>
      </c>
      <c r="G91" s="21" t="s">
        <v>70</v>
      </c>
      <c r="H91" s="22" t="s">
        <v>26</v>
      </c>
      <c r="I91" s="23">
        <v>282.02</v>
      </c>
      <c r="J91" s="24"/>
      <c r="K91" s="25">
        <f t="shared" si="8"/>
        <v>0</v>
      </c>
      <c r="L91" s="24">
        <v>170</v>
      </c>
      <c r="M91" s="26">
        <f t="shared" si="12"/>
        <v>47943.399999999994</v>
      </c>
      <c r="N91" s="27">
        <v>0</v>
      </c>
      <c r="O91" s="25">
        <f t="shared" si="10"/>
        <v>0</v>
      </c>
      <c r="P91" s="28">
        <f t="shared" si="13"/>
        <v>170</v>
      </c>
      <c r="Q91" s="25">
        <f t="shared" si="11"/>
        <v>47943.399999999994</v>
      </c>
      <c r="R91" s="29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>
        <f t="shared" si="14"/>
        <v>0</v>
      </c>
    </row>
    <row r="92" spans="1:64" ht="20.100000000000001" customHeight="1" x14ac:dyDescent="0.4">
      <c r="A92" s="12">
        <v>63</v>
      </c>
      <c r="B92" s="12" t="s">
        <v>23</v>
      </c>
      <c r="C92" s="19" t="s">
        <v>24</v>
      </c>
      <c r="D92" s="12"/>
      <c r="E92" s="12"/>
      <c r="F92" s="12"/>
      <c r="G92" s="21" t="s">
        <v>71</v>
      </c>
      <c r="H92" s="22" t="s">
        <v>72</v>
      </c>
      <c r="I92" s="23">
        <v>171.1</v>
      </c>
      <c r="J92" s="24">
        <v>5</v>
      </c>
      <c r="K92" s="25">
        <f t="shared" si="8"/>
        <v>855.5</v>
      </c>
      <c r="L92" s="24"/>
      <c r="M92" s="26">
        <f t="shared" si="12"/>
        <v>0</v>
      </c>
      <c r="N92" s="27">
        <v>0</v>
      </c>
      <c r="O92" s="25">
        <f t="shared" si="10"/>
        <v>0</v>
      </c>
      <c r="P92" s="28">
        <f t="shared" si="13"/>
        <v>5</v>
      </c>
      <c r="Q92" s="25">
        <f t="shared" si="11"/>
        <v>855.5</v>
      </c>
      <c r="R92" s="29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>
        <f t="shared" si="14"/>
        <v>0</v>
      </c>
    </row>
    <row r="93" spans="1:64" ht="19.5" customHeight="1" x14ac:dyDescent="0.4">
      <c r="A93" s="12">
        <v>64</v>
      </c>
      <c r="B93" s="12" t="s">
        <v>23</v>
      </c>
      <c r="C93" s="19" t="s">
        <v>24</v>
      </c>
      <c r="D93" s="12"/>
      <c r="E93" s="12"/>
      <c r="F93" s="12"/>
      <c r="G93" s="21" t="s">
        <v>73</v>
      </c>
      <c r="H93" s="22" t="s">
        <v>26</v>
      </c>
      <c r="I93" s="23">
        <v>70.8</v>
      </c>
      <c r="J93" s="24">
        <v>76</v>
      </c>
      <c r="K93" s="25">
        <f t="shared" si="8"/>
        <v>5380.8</v>
      </c>
      <c r="L93" s="24"/>
      <c r="M93" s="26">
        <f t="shared" si="12"/>
        <v>0</v>
      </c>
      <c r="N93" s="27">
        <v>10</v>
      </c>
      <c r="O93" s="25">
        <f t="shared" si="10"/>
        <v>708</v>
      </c>
      <c r="P93" s="28">
        <f t="shared" si="13"/>
        <v>66</v>
      </c>
      <c r="Q93" s="25">
        <f t="shared" si="11"/>
        <v>4672.8</v>
      </c>
      <c r="R93" s="29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>
        <v>10</v>
      </c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>
        <f t="shared" si="14"/>
        <v>10</v>
      </c>
    </row>
    <row r="94" spans="1:64" ht="19.5" customHeight="1" x14ac:dyDescent="0.4">
      <c r="A94" s="12">
        <v>65</v>
      </c>
      <c r="B94" s="12" t="s">
        <v>23</v>
      </c>
      <c r="C94" s="19" t="s">
        <v>24</v>
      </c>
      <c r="D94" s="12"/>
      <c r="E94" s="20">
        <v>46101</v>
      </c>
      <c r="F94" s="20">
        <v>46101</v>
      </c>
      <c r="G94" s="21" t="s">
        <v>73</v>
      </c>
      <c r="H94" s="22" t="s">
        <v>26</v>
      </c>
      <c r="I94" s="23">
        <v>53.1</v>
      </c>
      <c r="J94" s="24">
        <v>0</v>
      </c>
      <c r="K94" s="25">
        <f t="shared" si="8"/>
        <v>0</v>
      </c>
      <c r="L94" s="24">
        <v>20</v>
      </c>
      <c r="M94" s="26">
        <f t="shared" si="12"/>
        <v>1062</v>
      </c>
      <c r="N94" s="27">
        <v>0</v>
      </c>
      <c r="O94" s="25">
        <f t="shared" si="10"/>
        <v>0</v>
      </c>
      <c r="P94" s="28">
        <f t="shared" si="13"/>
        <v>20</v>
      </c>
      <c r="Q94" s="25">
        <f t="shared" si="11"/>
        <v>1062</v>
      </c>
      <c r="R94" s="29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>
        <f t="shared" si="14"/>
        <v>0</v>
      </c>
    </row>
    <row r="95" spans="1:64" ht="19.5" customHeight="1" x14ac:dyDescent="0.4">
      <c r="A95" s="12">
        <v>66</v>
      </c>
      <c r="B95" s="12" t="s">
        <v>23</v>
      </c>
      <c r="C95" s="19" t="s">
        <v>24</v>
      </c>
      <c r="D95" s="12"/>
      <c r="E95" s="20">
        <v>45912</v>
      </c>
      <c r="F95" s="20">
        <v>45912</v>
      </c>
      <c r="G95" s="21" t="s">
        <v>73</v>
      </c>
      <c r="H95" s="22" t="s">
        <v>26</v>
      </c>
      <c r="I95" s="23">
        <v>70.8</v>
      </c>
      <c r="J95" s="24">
        <v>63</v>
      </c>
      <c r="K95" s="25">
        <f t="shared" si="8"/>
        <v>4460.3999999999996</v>
      </c>
      <c r="L95" s="24"/>
      <c r="M95" s="26">
        <f t="shared" ref="M95:M125" si="15">L95*I95</f>
        <v>0</v>
      </c>
      <c r="N95" s="27">
        <v>0</v>
      </c>
      <c r="O95" s="25">
        <f t="shared" si="10"/>
        <v>0</v>
      </c>
      <c r="P95" s="28">
        <f t="shared" ref="P95:P125" si="16">+J95+L95-N95</f>
        <v>63</v>
      </c>
      <c r="Q95" s="25">
        <f t="shared" si="11"/>
        <v>4460.3999999999996</v>
      </c>
      <c r="R95" s="29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>
        <f t="shared" ref="BI95:BI125" si="17">SUM(S95:BH95)</f>
        <v>0</v>
      </c>
    </row>
    <row r="96" spans="1:64" ht="20.25" customHeight="1" x14ac:dyDescent="0.4">
      <c r="A96" s="12">
        <v>67</v>
      </c>
      <c r="B96" s="12" t="s">
        <v>23</v>
      </c>
      <c r="C96" s="19" t="s">
        <v>24</v>
      </c>
      <c r="D96" s="12"/>
      <c r="E96" s="20">
        <v>45413</v>
      </c>
      <c r="F96" s="20">
        <v>45413</v>
      </c>
      <c r="G96" s="21" t="s">
        <v>74</v>
      </c>
      <c r="H96" s="22" t="s">
        <v>26</v>
      </c>
      <c r="I96" s="23">
        <v>649</v>
      </c>
      <c r="J96" s="24">
        <v>7</v>
      </c>
      <c r="K96" s="25">
        <f t="shared" si="8"/>
        <v>4543</v>
      </c>
      <c r="L96" s="24"/>
      <c r="M96" s="26">
        <f t="shared" si="15"/>
        <v>0</v>
      </c>
      <c r="N96" s="27">
        <v>0</v>
      </c>
      <c r="O96" s="25">
        <f t="shared" si="10"/>
        <v>0</v>
      </c>
      <c r="P96" s="28">
        <f t="shared" si="16"/>
        <v>7</v>
      </c>
      <c r="Q96" s="25">
        <f t="shared" si="11"/>
        <v>4543</v>
      </c>
      <c r="R96" s="29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>
        <f t="shared" si="17"/>
        <v>0</v>
      </c>
    </row>
    <row r="97" spans="1:61" ht="20.25" customHeight="1" x14ac:dyDescent="0.4">
      <c r="A97" s="12">
        <v>68</v>
      </c>
      <c r="B97" s="12" t="s">
        <v>23</v>
      </c>
      <c r="C97" s="19" t="s">
        <v>24</v>
      </c>
      <c r="D97" s="12"/>
      <c r="E97" s="12"/>
      <c r="F97" s="12"/>
      <c r="G97" s="21" t="s">
        <v>74</v>
      </c>
      <c r="H97" s="22" t="s">
        <v>26</v>
      </c>
      <c r="I97" s="23">
        <v>649</v>
      </c>
      <c r="J97" s="24">
        <v>10</v>
      </c>
      <c r="K97" s="25">
        <f t="shared" si="8"/>
        <v>6490</v>
      </c>
      <c r="L97" s="24"/>
      <c r="M97" s="26">
        <f t="shared" si="15"/>
        <v>0</v>
      </c>
      <c r="N97" s="27">
        <v>0</v>
      </c>
      <c r="O97" s="25">
        <f t="shared" si="10"/>
        <v>0</v>
      </c>
      <c r="P97" s="28">
        <f t="shared" si="16"/>
        <v>10</v>
      </c>
      <c r="Q97" s="25">
        <f t="shared" si="11"/>
        <v>6490</v>
      </c>
      <c r="R97" s="29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>
        <f t="shared" si="17"/>
        <v>0</v>
      </c>
    </row>
    <row r="98" spans="1:61" x14ac:dyDescent="0.4">
      <c r="A98" s="12">
        <v>69</v>
      </c>
      <c r="B98" s="12" t="s">
        <v>23</v>
      </c>
      <c r="C98" s="19" t="s">
        <v>24</v>
      </c>
      <c r="D98" s="12"/>
      <c r="E98" s="20">
        <v>45413</v>
      </c>
      <c r="F98" s="20">
        <v>45413</v>
      </c>
      <c r="G98" s="21" t="s">
        <v>74</v>
      </c>
      <c r="H98" s="22" t="s">
        <v>26</v>
      </c>
      <c r="I98" s="23">
        <v>566.38</v>
      </c>
      <c r="J98" s="24">
        <v>1</v>
      </c>
      <c r="K98" s="25">
        <f t="shared" si="8"/>
        <v>566.38</v>
      </c>
      <c r="L98" s="24"/>
      <c r="M98" s="26">
        <f t="shared" si="15"/>
        <v>0</v>
      </c>
      <c r="N98" s="27">
        <v>0</v>
      </c>
      <c r="O98" s="25">
        <f t="shared" si="10"/>
        <v>0</v>
      </c>
      <c r="P98" s="28">
        <f t="shared" si="16"/>
        <v>1</v>
      </c>
      <c r="Q98" s="25">
        <f t="shared" si="11"/>
        <v>566.38</v>
      </c>
      <c r="R98" s="29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>
        <f t="shared" si="17"/>
        <v>0</v>
      </c>
    </row>
    <row r="99" spans="1:61" ht="22.15" customHeight="1" x14ac:dyDescent="0.4">
      <c r="A99" s="12">
        <v>70</v>
      </c>
      <c r="B99" s="12" t="s">
        <v>39</v>
      </c>
      <c r="C99" s="19" t="s">
        <v>40</v>
      </c>
      <c r="D99" s="12"/>
      <c r="E99" s="20">
        <v>46083</v>
      </c>
      <c r="F99" s="20">
        <v>46083</v>
      </c>
      <c r="G99" s="21" t="s">
        <v>75</v>
      </c>
      <c r="H99" s="22" t="s">
        <v>43</v>
      </c>
      <c r="I99" s="23">
        <v>47.2</v>
      </c>
      <c r="J99" s="24">
        <v>0</v>
      </c>
      <c r="K99" s="25">
        <f t="shared" si="8"/>
        <v>0</v>
      </c>
      <c r="L99" s="24">
        <v>200</v>
      </c>
      <c r="M99" s="26">
        <f t="shared" si="15"/>
        <v>9440</v>
      </c>
      <c r="N99" s="27">
        <v>27</v>
      </c>
      <c r="O99" s="25">
        <f t="shared" si="10"/>
        <v>1274.4000000000001</v>
      </c>
      <c r="P99" s="28">
        <f t="shared" si="16"/>
        <v>173</v>
      </c>
      <c r="Q99" s="25">
        <f t="shared" si="11"/>
        <v>8165.6</v>
      </c>
      <c r="R99" s="1"/>
      <c r="S99" s="30"/>
      <c r="T99" s="30">
        <v>2</v>
      </c>
      <c r="U99" s="30">
        <v>1</v>
      </c>
      <c r="V99" s="30">
        <v>1</v>
      </c>
      <c r="W99" s="30">
        <v>2</v>
      </c>
      <c r="X99" s="30"/>
      <c r="Y99" s="30"/>
      <c r="Z99" s="30"/>
      <c r="AA99" s="30"/>
      <c r="AB99" s="30"/>
      <c r="AC99" s="30"/>
      <c r="AD99" s="30"/>
      <c r="AE99" s="30">
        <v>1</v>
      </c>
      <c r="AF99" s="30">
        <v>2</v>
      </c>
      <c r="AG99" s="30"/>
      <c r="AH99" s="30"/>
      <c r="AI99" s="30">
        <v>5</v>
      </c>
      <c r="AJ99" s="30"/>
      <c r="AK99" s="30">
        <v>3</v>
      </c>
      <c r="AL99" s="30"/>
      <c r="AM99" s="30"/>
      <c r="AN99" s="30">
        <v>2</v>
      </c>
      <c r="AO99" s="30"/>
      <c r="AP99" s="30"/>
      <c r="AQ99" s="30">
        <v>1</v>
      </c>
      <c r="AR99" s="30"/>
      <c r="AS99" s="30"/>
      <c r="AT99" s="30"/>
      <c r="AU99" s="30"/>
      <c r="AV99" s="30">
        <v>2</v>
      </c>
      <c r="AW99" s="30"/>
      <c r="AX99" s="30"/>
      <c r="AY99" s="30"/>
      <c r="AZ99" s="30"/>
      <c r="BA99" s="30">
        <v>1</v>
      </c>
      <c r="BB99" s="30"/>
      <c r="BC99" s="30"/>
      <c r="BD99" s="30"/>
      <c r="BE99" s="30"/>
      <c r="BF99" s="30">
        <v>2</v>
      </c>
      <c r="BG99" s="30">
        <v>2</v>
      </c>
      <c r="BH99" s="30"/>
      <c r="BI99" s="30">
        <f t="shared" si="17"/>
        <v>27</v>
      </c>
    </row>
    <row r="100" spans="1:61" ht="20.100000000000001" customHeight="1" x14ac:dyDescent="0.4">
      <c r="A100" s="12">
        <v>71</v>
      </c>
      <c r="B100" s="12" t="s">
        <v>39</v>
      </c>
      <c r="C100" s="19" t="s">
        <v>40</v>
      </c>
      <c r="D100" s="12" t="s">
        <v>41</v>
      </c>
      <c r="E100" s="20">
        <v>45912</v>
      </c>
      <c r="F100" s="20">
        <v>45912</v>
      </c>
      <c r="G100" s="21" t="s">
        <v>76</v>
      </c>
      <c r="H100" s="22" t="s">
        <v>43</v>
      </c>
      <c r="I100" s="23">
        <v>76.7</v>
      </c>
      <c r="J100" s="24">
        <v>20</v>
      </c>
      <c r="K100" s="25">
        <f t="shared" si="8"/>
        <v>1534</v>
      </c>
      <c r="L100" s="24"/>
      <c r="M100" s="26">
        <f t="shared" si="15"/>
        <v>0</v>
      </c>
      <c r="N100" s="27">
        <v>20</v>
      </c>
      <c r="O100" s="25">
        <f t="shared" si="10"/>
        <v>1534</v>
      </c>
      <c r="P100" s="28">
        <f t="shared" si="16"/>
        <v>0</v>
      </c>
      <c r="Q100" s="25">
        <f t="shared" si="11"/>
        <v>0</v>
      </c>
      <c r="R100" s="1"/>
      <c r="S100" s="30">
        <v>2</v>
      </c>
      <c r="T100" s="30">
        <v>2</v>
      </c>
      <c r="U100" s="30">
        <v>1</v>
      </c>
      <c r="V100" s="30">
        <v>2</v>
      </c>
      <c r="W100" s="30">
        <v>2</v>
      </c>
      <c r="X100" s="30">
        <v>3</v>
      </c>
      <c r="Y100" s="30">
        <v>1</v>
      </c>
      <c r="Z100" s="30">
        <v>2</v>
      </c>
      <c r="AA100" s="30">
        <v>1</v>
      </c>
      <c r="AB100" s="30"/>
      <c r="AC100" s="30">
        <v>2</v>
      </c>
      <c r="AD100" s="30">
        <v>2</v>
      </c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>
        <f t="shared" si="17"/>
        <v>20</v>
      </c>
    </row>
    <row r="101" spans="1:61" ht="20.100000000000001" customHeight="1" x14ac:dyDescent="0.4">
      <c r="A101" s="12">
        <v>72</v>
      </c>
      <c r="B101" s="12" t="s">
        <v>39</v>
      </c>
      <c r="C101" s="19" t="s">
        <v>40</v>
      </c>
      <c r="D101" s="12"/>
      <c r="E101" s="20">
        <v>46083</v>
      </c>
      <c r="F101" s="20">
        <v>46083</v>
      </c>
      <c r="G101" s="21" t="s">
        <v>76</v>
      </c>
      <c r="H101" s="22" t="s">
        <v>43</v>
      </c>
      <c r="I101" s="23">
        <v>70.8</v>
      </c>
      <c r="J101" s="24">
        <v>0</v>
      </c>
      <c r="K101" s="25">
        <f t="shared" si="8"/>
        <v>0</v>
      </c>
      <c r="L101" s="24">
        <v>460</v>
      </c>
      <c r="M101" s="26">
        <f t="shared" si="15"/>
        <v>32568</v>
      </c>
      <c r="N101" s="27">
        <v>38</v>
      </c>
      <c r="O101" s="25">
        <f t="shared" si="10"/>
        <v>2690.4</v>
      </c>
      <c r="P101" s="28">
        <f t="shared" si="16"/>
        <v>422</v>
      </c>
      <c r="Q101" s="25">
        <f t="shared" si="11"/>
        <v>29877.599999999999</v>
      </c>
      <c r="R101" s="1"/>
      <c r="S101" s="30"/>
      <c r="T101" s="30"/>
      <c r="U101" s="30"/>
      <c r="V101" s="30"/>
      <c r="W101" s="30"/>
      <c r="X101" s="30"/>
      <c r="Y101" s="30"/>
      <c r="Z101" s="30"/>
      <c r="AA101" s="30"/>
      <c r="AB101" s="30">
        <v>3</v>
      </c>
      <c r="AC101" s="30"/>
      <c r="AD101" s="30"/>
      <c r="AE101" s="30">
        <v>2</v>
      </c>
      <c r="AF101" s="30">
        <v>2</v>
      </c>
      <c r="AG101" s="30"/>
      <c r="AH101" s="30">
        <v>2</v>
      </c>
      <c r="AI101" s="30">
        <v>4</v>
      </c>
      <c r="AJ101" s="30">
        <v>4</v>
      </c>
      <c r="AK101" s="30">
        <v>3</v>
      </c>
      <c r="AL101" s="30">
        <v>2</v>
      </c>
      <c r="AM101" s="30"/>
      <c r="AN101" s="30">
        <v>2</v>
      </c>
      <c r="AO101" s="30"/>
      <c r="AP101" s="30"/>
      <c r="AQ101" s="30"/>
      <c r="AR101" s="30">
        <v>1</v>
      </c>
      <c r="AS101" s="30"/>
      <c r="AT101" s="30">
        <v>1</v>
      </c>
      <c r="AU101" s="30"/>
      <c r="AV101" s="30">
        <v>2</v>
      </c>
      <c r="AW101" s="30">
        <v>1</v>
      </c>
      <c r="AX101" s="30">
        <v>1</v>
      </c>
      <c r="AY101" s="30">
        <v>1</v>
      </c>
      <c r="AZ101" s="30">
        <v>2</v>
      </c>
      <c r="BA101" s="30">
        <v>1</v>
      </c>
      <c r="BB101" s="30"/>
      <c r="BC101" s="30"/>
      <c r="BD101" s="30"/>
      <c r="BE101" s="30"/>
      <c r="BF101" s="30">
        <v>2</v>
      </c>
      <c r="BG101" s="30">
        <v>2</v>
      </c>
      <c r="BH101" s="30"/>
      <c r="BI101" s="30">
        <f t="shared" si="17"/>
        <v>38</v>
      </c>
    </row>
    <row r="102" spans="1:61" ht="20.100000000000001" customHeight="1" x14ac:dyDescent="0.4">
      <c r="A102" s="12">
        <v>73</v>
      </c>
      <c r="B102" s="12" t="s">
        <v>23</v>
      </c>
      <c r="C102" s="19" t="s">
        <v>24</v>
      </c>
      <c r="D102" s="12"/>
      <c r="E102" s="20">
        <v>46101</v>
      </c>
      <c r="F102" s="20">
        <v>46101</v>
      </c>
      <c r="G102" s="21" t="s">
        <v>77</v>
      </c>
      <c r="H102" s="22" t="s">
        <v>26</v>
      </c>
      <c r="I102" s="23">
        <v>106.2</v>
      </c>
      <c r="J102" s="24">
        <v>0</v>
      </c>
      <c r="K102" s="25">
        <f t="shared" si="8"/>
        <v>0</v>
      </c>
      <c r="L102" s="24">
        <v>10</v>
      </c>
      <c r="M102" s="26">
        <f t="shared" si="15"/>
        <v>1062</v>
      </c>
      <c r="N102" s="27">
        <v>0</v>
      </c>
      <c r="O102" s="25">
        <f t="shared" si="10"/>
        <v>0</v>
      </c>
      <c r="P102" s="28">
        <f t="shared" si="16"/>
        <v>10</v>
      </c>
      <c r="Q102" s="25">
        <f t="shared" si="11"/>
        <v>1062</v>
      </c>
      <c r="R102" s="29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>
        <f t="shared" si="17"/>
        <v>0</v>
      </c>
    </row>
    <row r="103" spans="1:61" ht="20.100000000000001" customHeight="1" x14ac:dyDescent="0.4">
      <c r="A103" s="12">
        <v>74</v>
      </c>
      <c r="B103" s="12" t="s">
        <v>67</v>
      </c>
      <c r="C103" s="19" t="s">
        <v>68</v>
      </c>
      <c r="D103" s="12"/>
      <c r="E103" s="20">
        <v>45860</v>
      </c>
      <c r="F103" s="20">
        <v>45860</v>
      </c>
      <c r="G103" s="21" t="s">
        <v>78</v>
      </c>
      <c r="H103" s="22" t="s">
        <v>26</v>
      </c>
      <c r="I103" s="23">
        <v>118</v>
      </c>
      <c r="J103" s="24">
        <v>8</v>
      </c>
      <c r="K103" s="25">
        <f t="shared" si="8"/>
        <v>944</v>
      </c>
      <c r="L103" s="24"/>
      <c r="M103" s="26">
        <f t="shared" si="15"/>
        <v>0</v>
      </c>
      <c r="N103" s="27">
        <v>8</v>
      </c>
      <c r="O103" s="25">
        <f t="shared" si="10"/>
        <v>944</v>
      </c>
      <c r="P103" s="28">
        <f t="shared" si="16"/>
        <v>0</v>
      </c>
      <c r="Q103" s="25">
        <f t="shared" si="11"/>
        <v>0</v>
      </c>
      <c r="R103" s="1"/>
      <c r="S103" s="30">
        <v>1</v>
      </c>
      <c r="T103" s="30"/>
      <c r="U103" s="30">
        <v>1</v>
      </c>
      <c r="V103" s="30">
        <v>1</v>
      </c>
      <c r="W103" s="30">
        <v>1</v>
      </c>
      <c r="X103" s="30">
        <v>1</v>
      </c>
      <c r="Y103" s="30">
        <v>1</v>
      </c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>
        <v>2</v>
      </c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>
        <f t="shared" si="17"/>
        <v>8</v>
      </c>
    </row>
    <row r="104" spans="1:61" ht="20.100000000000001" customHeight="1" x14ac:dyDescent="0.4">
      <c r="A104" s="12">
        <v>75</v>
      </c>
      <c r="B104" s="12" t="s">
        <v>67</v>
      </c>
      <c r="C104" s="19" t="s">
        <v>68</v>
      </c>
      <c r="D104" s="12"/>
      <c r="E104" s="20">
        <v>45912</v>
      </c>
      <c r="F104" s="20">
        <v>45912</v>
      </c>
      <c r="G104" s="21" t="s">
        <v>78</v>
      </c>
      <c r="H104" s="22" t="s">
        <v>26</v>
      </c>
      <c r="I104" s="23">
        <v>118</v>
      </c>
      <c r="J104" s="24">
        <v>34</v>
      </c>
      <c r="K104" s="25">
        <f t="shared" si="8"/>
        <v>4012</v>
      </c>
      <c r="L104" s="24"/>
      <c r="M104" s="26">
        <f t="shared" si="15"/>
        <v>0</v>
      </c>
      <c r="N104" s="27">
        <v>26</v>
      </c>
      <c r="O104" s="25">
        <f t="shared" si="10"/>
        <v>3068</v>
      </c>
      <c r="P104" s="28">
        <f t="shared" si="16"/>
        <v>8</v>
      </c>
      <c r="Q104" s="25">
        <f t="shared" si="11"/>
        <v>944</v>
      </c>
      <c r="R104" s="1"/>
      <c r="S104" s="30"/>
      <c r="T104" s="30"/>
      <c r="U104" s="30"/>
      <c r="V104" s="30"/>
      <c r="W104" s="30"/>
      <c r="X104" s="30"/>
      <c r="Y104" s="30"/>
      <c r="Z104" s="30"/>
      <c r="AA104" s="30">
        <v>1</v>
      </c>
      <c r="AB104" s="30">
        <v>2</v>
      </c>
      <c r="AC104" s="30">
        <v>1</v>
      </c>
      <c r="AD104" s="30">
        <v>1</v>
      </c>
      <c r="AE104" s="30">
        <v>1</v>
      </c>
      <c r="AF104" s="30"/>
      <c r="AG104" s="30"/>
      <c r="AH104" s="30">
        <v>2</v>
      </c>
      <c r="AI104" s="30">
        <v>4</v>
      </c>
      <c r="AJ104" s="30">
        <v>4</v>
      </c>
      <c r="AK104" s="30"/>
      <c r="AL104" s="30"/>
      <c r="AM104" s="30"/>
      <c r="AN104" s="30">
        <v>2</v>
      </c>
      <c r="AO104" s="30"/>
      <c r="AP104" s="30"/>
      <c r="AQ104" s="30">
        <v>1</v>
      </c>
      <c r="AR104" s="30">
        <v>1</v>
      </c>
      <c r="AS104" s="30"/>
      <c r="AT104" s="30"/>
      <c r="AU104" s="30"/>
      <c r="AV104" s="30">
        <v>1</v>
      </c>
      <c r="AW104" s="30"/>
      <c r="AX104" s="30" t="s">
        <v>119</v>
      </c>
      <c r="AY104" s="30">
        <v>1</v>
      </c>
      <c r="AZ104" s="30">
        <v>1</v>
      </c>
      <c r="BA104" s="30"/>
      <c r="BB104" s="30"/>
      <c r="BC104" s="30">
        <v>1</v>
      </c>
      <c r="BD104" s="30"/>
      <c r="BE104" s="30"/>
      <c r="BF104" s="30">
        <v>2</v>
      </c>
      <c r="BG104" s="30"/>
      <c r="BH104" s="30"/>
      <c r="BI104" s="30">
        <f t="shared" si="17"/>
        <v>26</v>
      </c>
    </row>
    <row r="105" spans="1:61" ht="20.100000000000001" customHeight="1" x14ac:dyDescent="0.4">
      <c r="A105" s="12">
        <v>76</v>
      </c>
      <c r="B105" s="12" t="s">
        <v>67</v>
      </c>
      <c r="C105" s="19" t="s">
        <v>68</v>
      </c>
      <c r="D105" s="12"/>
      <c r="E105" s="20"/>
      <c r="F105" s="20"/>
      <c r="G105" s="21" t="s">
        <v>78</v>
      </c>
      <c r="H105" s="22" t="s">
        <v>26</v>
      </c>
      <c r="I105" s="23">
        <v>106.79</v>
      </c>
      <c r="J105" s="24">
        <v>92</v>
      </c>
      <c r="K105" s="25">
        <f t="shared" si="8"/>
        <v>9824.68</v>
      </c>
      <c r="L105" s="24"/>
      <c r="M105" s="26">
        <f t="shared" si="15"/>
        <v>0</v>
      </c>
      <c r="N105" s="27">
        <v>0</v>
      </c>
      <c r="O105" s="25">
        <f t="shared" si="10"/>
        <v>0</v>
      </c>
      <c r="P105" s="28">
        <f t="shared" si="16"/>
        <v>92</v>
      </c>
      <c r="Q105" s="25">
        <f t="shared" si="11"/>
        <v>9824.68</v>
      </c>
      <c r="R105" s="1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>
        <f t="shared" si="17"/>
        <v>0</v>
      </c>
    </row>
    <row r="106" spans="1:61" ht="20.100000000000001" customHeight="1" x14ac:dyDescent="0.4">
      <c r="A106" s="12">
        <v>77</v>
      </c>
      <c r="B106" s="12" t="s">
        <v>23</v>
      </c>
      <c r="C106" s="19" t="s">
        <v>24</v>
      </c>
      <c r="D106" s="12"/>
      <c r="E106" s="20">
        <v>45413</v>
      </c>
      <c r="F106" s="20">
        <v>45413</v>
      </c>
      <c r="G106" s="21" t="s">
        <v>79</v>
      </c>
      <c r="H106" s="22" t="s">
        <v>26</v>
      </c>
      <c r="I106" s="23">
        <v>330.4</v>
      </c>
      <c r="J106" s="24">
        <v>3</v>
      </c>
      <c r="K106" s="25">
        <f t="shared" si="8"/>
        <v>991.19999999999993</v>
      </c>
      <c r="L106" s="24"/>
      <c r="M106" s="26">
        <f t="shared" si="15"/>
        <v>0</v>
      </c>
      <c r="N106" s="27">
        <v>3</v>
      </c>
      <c r="O106" s="25">
        <f t="shared" si="10"/>
        <v>991.19999999999993</v>
      </c>
      <c r="P106" s="28">
        <f t="shared" si="16"/>
        <v>0</v>
      </c>
      <c r="Q106" s="25">
        <f t="shared" si="11"/>
        <v>0</v>
      </c>
      <c r="R106" s="29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>
        <v>3</v>
      </c>
      <c r="BI106" s="30">
        <f t="shared" si="17"/>
        <v>3</v>
      </c>
    </row>
    <row r="107" spans="1:61" ht="20.100000000000001" customHeight="1" x14ac:dyDescent="0.4">
      <c r="A107" s="12">
        <v>78</v>
      </c>
      <c r="B107" s="12" t="s">
        <v>23</v>
      </c>
      <c r="C107" s="19" t="s">
        <v>24</v>
      </c>
      <c r="D107" s="12"/>
      <c r="E107" s="20">
        <v>46101</v>
      </c>
      <c r="F107" s="20">
        <v>46101</v>
      </c>
      <c r="G107" s="21" t="s">
        <v>79</v>
      </c>
      <c r="H107" s="22" t="s">
        <v>26</v>
      </c>
      <c r="I107" s="23">
        <v>153.4</v>
      </c>
      <c r="J107" s="24">
        <v>0</v>
      </c>
      <c r="K107" s="25">
        <f t="shared" si="8"/>
        <v>0</v>
      </c>
      <c r="L107" s="24">
        <v>24</v>
      </c>
      <c r="M107" s="26">
        <f t="shared" si="15"/>
        <v>3681.6000000000004</v>
      </c>
      <c r="N107" s="27">
        <v>0</v>
      </c>
      <c r="O107" s="25">
        <f t="shared" si="10"/>
        <v>0</v>
      </c>
      <c r="P107" s="28">
        <f t="shared" si="16"/>
        <v>24</v>
      </c>
      <c r="Q107" s="25">
        <f t="shared" si="11"/>
        <v>3681.6000000000004</v>
      </c>
      <c r="R107" s="29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>
        <f t="shared" si="17"/>
        <v>0</v>
      </c>
    </row>
    <row r="108" spans="1:61" ht="20.100000000000001" customHeight="1" x14ac:dyDescent="0.4">
      <c r="A108" s="12">
        <v>79</v>
      </c>
      <c r="B108" s="12" t="s">
        <v>27</v>
      </c>
      <c r="C108" s="19" t="s">
        <v>28</v>
      </c>
      <c r="D108" s="12"/>
      <c r="E108" s="20">
        <v>45860</v>
      </c>
      <c r="F108" s="20">
        <v>45512</v>
      </c>
      <c r="G108" s="21" t="s">
        <v>80</v>
      </c>
      <c r="H108" s="22" t="s">
        <v>81</v>
      </c>
      <c r="I108" s="23">
        <v>295</v>
      </c>
      <c r="J108" s="24">
        <v>0</v>
      </c>
      <c r="K108" s="25">
        <f t="shared" si="8"/>
        <v>0</v>
      </c>
      <c r="L108" s="24"/>
      <c r="M108" s="26">
        <f t="shared" si="15"/>
        <v>0</v>
      </c>
      <c r="N108" s="27">
        <v>0</v>
      </c>
      <c r="O108" s="25">
        <f t="shared" si="10"/>
        <v>0</v>
      </c>
      <c r="P108" s="28">
        <f t="shared" si="16"/>
        <v>0</v>
      </c>
      <c r="Q108" s="25">
        <f t="shared" si="11"/>
        <v>0</v>
      </c>
      <c r="R108" s="1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>
        <f t="shared" si="17"/>
        <v>0</v>
      </c>
    </row>
    <row r="109" spans="1:61" ht="20.100000000000001" customHeight="1" x14ac:dyDescent="0.4">
      <c r="A109" s="12">
        <v>80</v>
      </c>
      <c r="B109" s="12" t="s">
        <v>27</v>
      </c>
      <c r="C109" s="19" t="s">
        <v>28</v>
      </c>
      <c r="D109" s="12"/>
      <c r="E109" s="20">
        <v>45912</v>
      </c>
      <c r="F109" s="20">
        <v>45912</v>
      </c>
      <c r="G109" s="21" t="s">
        <v>80</v>
      </c>
      <c r="H109" s="22" t="s">
        <v>81</v>
      </c>
      <c r="I109" s="23">
        <v>206.5</v>
      </c>
      <c r="J109" s="24">
        <v>2</v>
      </c>
      <c r="K109" s="25">
        <f t="shared" si="8"/>
        <v>413</v>
      </c>
      <c r="L109" s="24"/>
      <c r="M109" s="26">
        <f t="shared" si="15"/>
        <v>0</v>
      </c>
      <c r="N109" s="27">
        <v>1</v>
      </c>
      <c r="O109" s="25">
        <f t="shared" si="10"/>
        <v>206.5</v>
      </c>
      <c r="P109" s="28">
        <f t="shared" si="16"/>
        <v>1</v>
      </c>
      <c r="Q109" s="25">
        <f t="shared" si="11"/>
        <v>206.5</v>
      </c>
      <c r="R109" s="1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>
        <v>1</v>
      </c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>
        <f t="shared" si="17"/>
        <v>1</v>
      </c>
    </row>
    <row r="110" spans="1:61" ht="20.100000000000001" customHeight="1" x14ac:dyDescent="0.4">
      <c r="A110" s="12">
        <v>81</v>
      </c>
      <c r="B110" s="12" t="s">
        <v>27</v>
      </c>
      <c r="C110" s="19" t="s">
        <v>28</v>
      </c>
      <c r="D110" s="12"/>
      <c r="E110" s="20">
        <v>45581</v>
      </c>
      <c r="F110" s="20">
        <v>45581</v>
      </c>
      <c r="G110" s="21" t="s">
        <v>82</v>
      </c>
      <c r="H110" s="22" t="s">
        <v>26</v>
      </c>
      <c r="I110" s="23">
        <v>601.79999999999995</v>
      </c>
      <c r="J110" s="24">
        <v>0</v>
      </c>
      <c r="K110" s="25">
        <f t="shared" si="8"/>
        <v>0</v>
      </c>
      <c r="L110" s="24"/>
      <c r="M110" s="26">
        <f t="shared" si="15"/>
        <v>0</v>
      </c>
      <c r="N110" s="27">
        <v>0</v>
      </c>
      <c r="O110" s="25">
        <f t="shared" si="10"/>
        <v>0</v>
      </c>
      <c r="P110" s="28">
        <f t="shared" si="16"/>
        <v>0</v>
      </c>
      <c r="Q110" s="25">
        <f t="shared" si="11"/>
        <v>0</v>
      </c>
      <c r="R110" s="29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>
        <f t="shared" si="17"/>
        <v>0</v>
      </c>
    </row>
    <row r="111" spans="1:61" ht="19.899999999999999" customHeight="1" x14ac:dyDescent="0.4">
      <c r="A111" s="12">
        <v>82</v>
      </c>
      <c r="B111" s="12" t="s">
        <v>27</v>
      </c>
      <c r="C111" s="19" t="s">
        <v>28</v>
      </c>
      <c r="D111" s="12"/>
      <c r="E111" s="20">
        <v>45512</v>
      </c>
      <c r="F111" s="20">
        <v>45512</v>
      </c>
      <c r="G111" s="21" t="s">
        <v>82</v>
      </c>
      <c r="H111" s="22" t="s">
        <v>26</v>
      </c>
      <c r="I111" s="23">
        <v>619.5</v>
      </c>
      <c r="J111" s="24">
        <v>0</v>
      </c>
      <c r="K111" s="25">
        <f t="shared" si="8"/>
        <v>0</v>
      </c>
      <c r="L111" s="24"/>
      <c r="M111" s="26">
        <f t="shared" si="15"/>
        <v>0</v>
      </c>
      <c r="N111" s="27">
        <v>0</v>
      </c>
      <c r="O111" s="25">
        <f t="shared" si="10"/>
        <v>0</v>
      </c>
      <c r="P111" s="28">
        <f t="shared" si="16"/>
        <v>0</v>
      </c>
      <c r="Q111" s="25">
        <f t="shared" si="11"/>
        <v>0</v>
      </c>
      <c r="R111" s="29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>
        <f t="shared" si="17"/>
        <v>0</v>
      </c>
    </row>
    <row r="112" spans="1:61" ht="19.899999999999999" customHeight="1" x14ac:dyDescent="0.4">
      <c r="A112" s="12">
        <v>83</v>
      </c>
      <c r="B112" s="12" t="s">
        <v>27</v>
      </c>
      <c r="C112" s="19" t="s">
        <v>28</v>
      </c>
      <c r="D112" s="12"/>
      <c r="E112" s="20">
        <v>45860</v>
      </c>
      <c r="F112" s="20">
        <v>45860</v>
      </c>
      <c r="G112" s="21" t="s">
        <v>82</v>
      </c>
      <c r="H112" s="22" t="s">
        <v>26</v>
      </c>
      <c r="I112" s="23">
        <v>767</v>
      </c>
      <c r="J112" s="24">
        <v>5</v>
      </c>
      <c r="K112" s="25">
        <f t="shared" si="8"/>
        <v>3835</v>
      </c>
      <c r="L112" s="24"/>
      <c r="M112" s="26">
        <f t="shared" si="15"/>
        <v>0</v>
      </c>
      <c r="N112" s="27">
        <v>0</v>
      </c>
      <c r="O112" s="25">
        <f t="shared" si="10"/>
        <v>0</v>
      </c>
      <c r="P112" s="28">
        <f t="shared" si="16"/>
        <v>5</v>
      </c>
      <c r="Q112" s="25">
        <f t="shared" si="11"/>
        <v>3835</v>
      </c>
      <c r="R112" s="29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>
        <f t="shared" si="17"/>
        <v>0</v>
      </c>
    </row>
    <row r="113" spans="1:62" ht="20.100000000000001" customHeight="1" x14ac:dyDescent="0.4">
      <c r="A113" s="12">
        <v>84</v>
      </c>
      <c r="B113" s="12" t="s">
        <v>39</v>
      </c>
      <c r="C113" s="19" t="s">
        <v>40</v>
      </c>
      <c r="D113" s="12" t="s">
        <v>41</v>
      </c>
      <c r="E113" s="20">
        <v>45912</v>
      </c>
      <c r="F113" s="20">
        <v>45912</v>
      </c>
      <c r="G113" s="21" t="s">
        <v>83</v>
      </c>
      <c r="H113" s="22" t="s">
        <v>26</v>
      </c>
      <c r="I113" s="23">
        <v>41.3</v>
      </c>
      <c r="J113" s="24">
        <v>24</v>
      </c>
      <c r="K113" s="25">
        <f t="shared" si="8"/>
        <v>991.19999999999993</v>
      </c>
      <c r="L113" s="24"/>
      <c r="M113" s="26">
        <f t="shared" si="15"/>
        <v>0</v>
      </c>
      <c r="N113" s="27">
        <v>24</v>
      </c>
      <c r="O113" s="25">
        <f t="shared" si="10"/>
        <v>991.19999999999993</v>
      </c>
      <c r="P113" s="28">
        <f t="shared" si="16"/>
        <v>0</v>
      </c>
      <c r="Q113" s="25">
        <f t="shared" si="11"/>
        <v>0</v>
      </c>
      <c r="R113" s="1"/>
      <c r="S113" s="30">
        <v>2</v>
      </c>
      <c r="T113" s="30">
        <v>2</v>
      </c>
      <c r="U113" s="30">
        <v>1</v>
      </c>
      <c r="V113" s="30">
        <v>1</v>
      </c>
      <c r="W113" s="30">
        <v>2</v>
      </c>
      <c r="X113" s="30"/>
      <c r="Y113" s="30"/>
      <c r="Z113" s="30"/>
      <c r="AA113" s="30">
        <v>1</v>
      </c>
      <c r="AB113" s="30">
        <v>2</v>
      </c>
      <c r="AC113" s="30"/>
      <c r="AD113" s="30">
        <v>3</v>
      </c>
      <c r="AE113" s="30">
        <v>2</v>
      </c>
      <c r="AF113" s="30"/>
      <c r="AG113" s="30">
        <v>2</v>
      </c>
      <c r="AH113" s="30">
        <v>2</v>
      </c>
      <c r="AI113" s="30"/>
      <c r="AJ113" s="30"/>
      <c r="AK113" s="30"/>
      <c r="AL113" s="30"/>
      <c r="AM113" s="30"/>
      <c r="AN113" s="30">
        <v>2</v>
      </c>
      <c r="AO113" s="30"/>
      <c r="AP113" s="30"/>
      <c r="AQ113" s="30"/>
      <c r="AR113" s="30">
        <v>1</v>
      </c>
      <c r="AS113" s="30"/>
      <c r="AT113" s="30"/>
      <c r="AU113" s="30"/>
      <c r="AV113" s="30"/>
      <c r="AW113" s="30">
        <v>1</v>
      </c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>
        <f t="shared" si="17"/>
        <v>24</v>
      </c>
    </row>
    <row r="114" spans="1:62" ht="20.100000000000001" customHeight="1" x14ac:dyDescent="0.4">
      <c r="A114" s="12">
        <v>85</v>
      </c>
      <c r="B114" s="12" t="s">
        <v>39</v>
      </c>
      <c r="C114" s="19" t="s">
        <v>40</v>
      </c>
      <c r="D114" s="12"/>
      <c r="E114" s="20">
        <v>46083</v>
      </c>
      <c r="F114" s="20">
        <v>46083</v>
      </c>
      <c r="G114" s="21" t="s">
        <v>83</v>
      </c>
      <c r="H114" s="22" t="s">
        <v>26</v>
      </c>
      <c r="I114" s="45">
        <v>25.96</v>
      </c>
      <c r="J114" s="46">
        <v>0</v>
      </c>
      <c r="K114" s="25">
        <f t="shared" si="8"/>
        <v>0</v>
      </c>
      <c r="L114" s="24">
        <v>150</v>
      </c>
      <c r="M114" s="26">
        <f t="shared" si="15"/>
        <v>3894</v>
      </c>
      <c r="N114" s="27">
        <v>18</v>
      </c>
      <c r="O114" s="25">
        <f t="shared" si="10"/>
        <v>467.28000000000003</v>
      </c>
      <c r="P114" s="28">
        <f t="shared" si="16"/>
        <v>132</v>
      </c>
      <c r="Q114" s="25">
        <f t="shared" si="11"/>
        <v>3426.7200000000003</v>
      </c>
      <c r="R114" s="29"/>
      <c r="S114" s="30"/>
      <c r="T114" s="30"/>
      <c r="U114" s="30"/>
      <c r="V114" s="30"/>
      <c r="W114" s="30"/>
      <c r="X114" s="30"/>
      <c r="Y114" s="30">
        <v>1</v>
      </c>
      <c r="Z114" s="30">
        <v>2</v>
      </c>
      <c r="AA114" s="30"/>
      <c r="AB114" s="30"/>
      <c r="AC114" s="30"/>
      <c r="AD114" s="30"/>
      <c r="AE114" s="30"/>
      <c r="AF114" s="30"/>
      <c r="AG114" s="30"/>
      <c r="AH114" s="30"/>
      <c r="AI114" s="30">
        <v>4</v>
      </c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>
        <v>2</v>
      </c>
      <c r="AW114" s="30"/>
      <c r="AX114" s="30">
        <v>1</v>
      </c>
      <c r="AY114" s="30">
        <v>1</v>
      </c>
      <c r="AZ114" s="30"/>
      <c r="BA114" s="30">
        <v>1</v>
      </c>
      <c r="BB114" s="30"/>
      <c r="BC114" s="30"/>
      <c r="BD114" s="30"/>
      <c r="BE114" s="30"/>
      <c r="BF114" s="30">
        <v>2</v>
      </c>
      <c r="BG114" s="30">
        <v>2</v>
      </c>
      <c r="BH114" s="30">
        <v>2</v>
      </c>
      <c r="BI114" s="30">
        <f t="shared" si="17"/>
        <v>18</v>
      </c>
    </row>
    <row r="115" spans="1:62" ht="20.100000000000001" customHeight="1" x14ac:dyDescent="0.4">
      <c r="A115" s="12">
        <v>86</v>
      </c>
      <c r="B115" s="12" t="s">
        <v>39</v>
      </c>
      <c r="C115" s="19" t="s">
        <v>40</v>
      </c>
      <c r="D115" s="12"/>
      <c r="E115" s="20">
        <v>45272</v>
      </c>
      <c r="F115" s="20">
        <v>45272</v>
      </c>
      <c r="G115" s="21" t="s">
        <v>84</v>
      </c>
      <c r="H115" s="22" t="s">
        <v>26</v>
      </c>
      <c r="I115" s="45">
        <v>1110.58</v>
      </c>
      <c r="J115" s="46">
        <v>1</v>
      </c>
      <c r="K115" s="25">
        <f t="shared" si="8"/>
        <v>1110.58</v>
      </c>
      <c r="L115" s="24"/>
      <c r="M115" s="26">
        <f t="shared" si="15"/>
        <v>0</v>
      </c>
      <c r="N115" s="27">
        <v>1</v>
      </c>
      <c r="O115" s="25">
        <f t="shared" si="10"/>
        <v>1110.58</v>
      </c>
      <c r="P115" s="28">
        <f t="shared" si="16"/>
        <v>0</v>
      </c>
      <c r="Q115" s="25">
        <f t="shared" si="11"/>
        <v>0</v>
      </c>
      <c r="R115" s="29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>
        <v>1</v>
      </c>
      <c r="BI115" s="30">
        <f t="shared" si="17"/>
        <v>1</v>
      </c>
    </row>
    <row r="116" spans="1:62" ht="20.100000000000001" customHeight="1" x14ac:dyDescent="0.4">
      <c r="A116" s="12">
        <v>87</v>
      </c>
      <c r="B116" s="12" t="s">
        <v>23</v>
      </c>
      <c r="C116" s="19" t="s">
        <v>24</v>
      </c>
      <c r="D116" s="12"/>
      <c r="E116" s="20">
        <v>45912</v>
      </c>
      <c r="F116" s="20">
        <v>45912</v>
      </c>
      <c r="G116" s="21" t="s">
        <v>85</v>
      </c>
      <c r="H116" s="22" t="s">
        <v>26</v>
      </c>
      <c r="I116" s="45">
        <v>59</v>
      </c>
      <c r="J116" s="46">
        <v>4</v>
      </c>
      <c r="K116" s="25">
        <f t="shared" si="8"/>
        <v>236</v>
      </c>
      <c r="L116" s="24"/>
      <c r="M116" s="26">
        <f t="shared" si="15"/>
        <v>0</v>
      </c>
      <c r="N116" s="27">
        <v>4</v>
      </c>
      <c r="O116" s="25">
        <f t="shared" si="10"/>
        <v>236</v>
      </c>
      <c r="P116" s="28">
        <f t="shared" si="16"/>
        <v>0</v>
      </c>
      <c r="Q116" s="25">
        <f t="shared" si="11"/>
        <v>0</v>
      </c>
      <c r="R116" s="29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>
        <v>4</v>
      </c>
      <c r="BI116" s="30">
        <f t="shared" si="17"/>
        <v>4</v>
      </c>
    </row>
    <row r="117" spans="1:62" ht="20.100000000000001" customHeight="1" x14ac:dyDescent="0.4">
      <c r="A117" s="12">
        <v>88</v>
      </c>
      <c r="B117" s="12" t="s">
        <v>23</v>
      </c>
      <c r="C117" s="19" t="s">
        <v>24</v>
      </c>
      <c r="D117" s="12"/>
      <c r="E117" s="20"/>
      <c r="F117" s="20"/>
      <c r="G117" s="21" t="s">
        <v>85</v>
      </c>
      <c r="H117" s="22" t="s">
        <v>26</v>
      </c>
      <c r="I117" s="45">
        <v>54.28</v>
      </c>
      <c r="J117" s="46">
        <v>19</v>
      </c>
      <c r="K117" s="25">
        <f t="shared" si="8"/>
        <v>1031.32</v>
      </c>
      <c r="L117" s="24"/>
      <c r="M117" s="26">
        <f t="shared" si="15"/>
        <v>0</v>
      </c>
      <c r="N117" s="27">
        <v>2</v>
      </c>
      <c r="O117" s="25">
        <f t="shared" si="10"/>
        <v>108.56</v>
      </c>
      <c r="P117" s="28">
        <f t="shared" si="16"/>
        <v>17</v>
      </c>
      <c r="Q117" s="25">
        <f t="shared" si="11"/>
        <v>922.76</v>
      </c>
      <c r="R117" s="29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>
        <v>2</v>
      </c>
      <c r="BI117" s="30">
        <f t="shared" si="17"/>
        <v>2</v>
      </c>
    </row>
    <row r="118" spans="1:62" ht="20.100000000000001" customHeight="1" x14ac:dyDescent="0.4">
      <c r="A118" s="12">
        <v>89</v>
      </c>
      <c r="B118" s="12" t="s">
        <v>23</v>
      </c>
      <c r="C118" s="19" t="s">
        <v>24</v>
      </c>
      <c r="D118" s="12"/>
      <c r="E118" s="20">
        <v>45859</v>
      </c>
      <c r="F118" s="20">
        <v>45859</v>
      </c>
      <c r="G118" s="21" t="s">
        <v>85</v>
      </c>
      <c r="H118" s="22" t="s">
        <v>26</v>
      </c>
      <c r="I118" s="45">
        <v>53.1</v>
      </c>
      <c r="J118" s="46">
        <v>18</v>
      </c>
      <c r="K118" s="25">
        <f t="shared" si="8"/>
        <v>955.80000000000007</v>
      </c>
      <c r="L118" s="24"/>
      <c r="M118" s="26">
        <f t="shared" si="15"/>
        <v>0</v>
      </c>
      <c r="N118" s="27">
        <v>0</v>
      </c>
      <c r="O118" s="25">
        <f t="shared" si="10"/>
        <v>0</v>
      </c>
      <c r="P118" s="28">
        <f t="shared" si="16"/>
        <v>18</v>
      </c>
      <c r="Q118" s="25">
        <f t="shared" si="11"/>
        <v>955.80000000000007</v>
      </c>
      <c r="R118" s="29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>
        <f t="shared" si="17"/>
        <v>0</v>
      </c>
    </row>
    <row r="119" spans="1:62" ht="19.5" customHeight="1" x14ac:dyDescent="0.4">
      <c r="A119" s="12">
        <v>90</v>
      </c>
      <c r="B119" s="12" t="s">
        <v>39</v>
      </c>
      <c r="C119" s="19" t="s">
        <v>40</v>
      </c>
      <c r="D119" s="12"/>
      <c r="E119" s="20">
        <v>46083</v>
      </c>
      <c r="F119" s="20">
        <v>46083</v>
      </c>
      <c r="G119" s="21" t="s">
        <v>86</v>
      </c>
      <c r="H119" s="22" t="s">
        <v>43</v>
      </c>
      <c r="I119" s="45">
        <v>106.2</v>
      </c>
      <c r="J119" s="46">
        <v>0</v>
      </c>
      <c r="K119" s="25">
        <f t="shared" si="8"/>
        <v>0</v>
      </c>
      <c r="L119" s="24">
        <v>515</v>
      </c>
      <c r="M119" s="26">
        <f t="shared" si="15"/>
        <v>54693</v>
      </c>
      <c r="N119" s="27">
        <v>37</v>
      </c>
      <c r="O119" s="25">
        <f t="shared" si="10"/>
        <v>3929.4</v>
      </c>
      <c r="P119" s="28">
        <f t="shared" si="16"/>
        <v>478</v>
      </c>
      <c r="Q119" s="25">
        <f t="shared" si="11"/>
        <v>50763.6</v>
      </c>
      <c r="R119" s="1"/>
      <c r="S119" s="30">
        <v>1</v>
      </c>
      <c r="T119" s="30"/>
      <c r="U119" s="30">
        <v>1</v>
      </c>
      <c r="V119" s="30">
        <v>1</v>
      </c>
      <c r="W119" s="30">
        <v>2</v>
      </c>
      <c r="X119" s="30"/>
      <c r="Y119" s="30"/>
      <c r="Z119" s="30">
        <v>1</v>
      </c>
      <c r="AA119" s="30">
        <v>1</v>
      </c>
      <c r="AB119" s="30">
        <v>1</v>
      </c>
      <c r="AC119" s="30">
        <v>2</v>
      </c>
      <c r="AD119" s="30"/>
      <c r="AE119" s="30">
        <v>2</v>
      </c>
      <c r="AF119" s="30"/>
      <c r="AG119" s="30">
        <v>2</v>
      </c>
      <c r="AH119" s="30">
        <v>2</v>
      </c>
      <c r="AI119" s="30">
        <v>4</v>
      </c>
      <c r="AJ119" s="30">
        <v>4</v>
      </c>
      <c r="AK119" s="30">
        <v>3</v>
      </c>
      <c r="AL119" s="30">
        <v>2</v>
      </c>
      <c r="AM119" s="30"/>
      <c r="AN119" s="30">
        <v>2</v>
      </c>
      <c r="AO119" s="30"/>
      <c r="AP119" s="30"/>
      <c r="AQ119" s="30"/>
      <c r="AR119" s="30">
        <v>1</v>
      </c>
      <c r="AS119" s="30"/>
      <c r="AT119" s="30"/>
      <c r="AU119" s="30"/>
      <c r="AV119" s="30">
        <v>2</v>
      </c>
      <c r="AW119" s="30"/>
      <c r="AX119" s="30">
        <v>1</v>
      </c>
      <c r="AY119" s="30"/>
      <c r="AZ119" s="30">
        <v>1</v>
      </c>
      <c r="BA119" s="30">
        <v>1</v>
      </c>
      <c r="BB119" s="30"/>
      <c r="BC119" s="30"/>
      <c r="BD119" s="30"/>
      <c r="BE119" s="30"/>
      <c r="BF119" s="30"/>
      <c r="BG119" s="30"/>
      <c r="BH119" s="30"/>
      <c r="BI119" s="30">
        <f t="shared" si="17"/>
        <v>37</v>
      </c>
    </row>
    <row r="120" spans="1:62" ht="19.5" customHeight="1" x14ac:dyDescent="0.4">
      <c r="A120" s="12">
        <v>91</v>
      </c>
      <c r="B120" s="12" t="s">
        <v>39</v>
      </c>
      <c r="C120" s="19" t="s">
        <v>40</v>
      </c>
      <c r="D120" s="12"/>
      <c r="E120" s="20">
        <v>45912</v>
      </c>
      <c r="F120" s="20">
        <v>45912</v>
      </c>
      <c r="G120" s="21" t="s">
        <v>86</v>
      </c>
      <c r="H120" s="22" t="s">
        <v>43</v>
      </c>
      <c r="I120" s="45">
        <v>112.1</v>
      </c>
      <c r="J120" s="46">
        <v>0</v>
      </c>
      <c r="K120" s="25">
        <f t="shared" si="8"/>
        <v>0</v>
      </c>
      <c r="L120" s="24"/>
      <c r="M120" s="26">
        <f t="shared" si="15"/>
        <v>0</v>
      </c>
      <c r="N120" s="27">
        <v>0</v>
      </c>
      <c r="O120" s="25">
        <f t="shared" si="10"/>
        <v>0</v>
      </c>
      <c r="P120" s="28">
        <f t="shared" si="16"/>
        <v>0</v>
      </c>
      <c r="Q120" s="25">
        <f t="shared" si="11"/>
        <v>0</v>
      </c>
      <c r="R120" s="1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>
        <f t="shared" si="17"/>
        <v>0</v>
      </c>
    </row>
    <row r="121" spans="1:62" s="37" customFormat="1" ht="19.5" customHeight="1" x14ac:dyDescent="0.4">
      <c r="A121" s="12">
        <v>92</v>
      </c>
      <c r="B121" s="31" t="s">
        <v>39</v>
      </c>
      <c r="C121" s="32" t="s">
        <v>40</v>
      </c>
      <c r="D121" s="31"/>
      <c r="E121" s="33">
        <v>46083</v>
      </c>
      <c r="F121" s="33">
        <v>46083</v>
      </c>
      <c r="G121" s="21" t="s">
        <v>87</v>
      </c>
      <c r="H121" s="22" t="s">
        <v>43</v>
      </c>
      <c r="I121" s="45">
        <v>129.80000000000001</v>
      </c>
      <c r="J121" s="47">
        <v>0</v>
      </c>
      <c r="K121" s="25">
        <f t="shared" si="8"/>
        <v>0</v>
      </c>
      <c r="L121" s="22">
        <v>615</v>
      </c>
      <c r="M121" s="26">
        <f t="shared" si="15"/>
        <v>79827</v>
      </c>
      <c r="N121" s="34">
        <v>53</v>
      </c>
      <c r="O121" s="25">
        <f t="shared" si="10"/>
        <v>6879.4000000000005</v>
      </c>
      <c r="P121" s="28">
        <f t="shared" si="16"/>
        <v>562</v>
      </c>
      <c r="Q121" s="25">
        <f t="shared" si="11"/>
        <v>72947.600000000006</v>
      </c>
      <c r="R121" s="35"/>
      <c r="S121" s="36">
        <v>1</v>
      </c>
      <c r="T121" s="36">
        <v>2</v>
      </c>
      <c r="U121" s="36">
        <v>1</v>
      </c>
      <c r="V121" s="36"/>
      <c r="W121" s="36">
        <v>2</v>
      </c>
      <c r="X121" s="36">
        <v>3</v>
      </c>
      <c r="Y121" s="36">
        <v>1</v>
      </c>
      <c r="Z121" s="36"/>
      <c r="AA121" s="36">
        <v>1</v>
      </c>
      <c r="AB121" s="36">
        <v>2</v>
      </c>
      <c r="AC121" s="36">
        <v>2</v>
      </c>
      <c r="AD121" s="36"/>
      <c r="AE121" s="36">
        <v>2</v>
      </c>
      <c r="AF121" s="36"/>
      <c r="AG121" s="36">
        <v>2</v>
      </c>
      <c r="AH121" s="36"/>
      <c r="AI121" s="36"/>
      <c r="AJ121" s="36">
        <v>4</v>
      </c>
      <c r="AK121" s="36">
        <v>3</v>
      </c>
      <c r="AL121" s="36">
        <v>2</v>
      </c>
      <c r="AM121" s="36">
        <v>1</v>
      </c>
      <c r="AN121" s="36">
        <v>2</v>
      </c>
      <c r="AO121" s="36"/>
      <c r="AP121" s="36">
        <v>1</v>
      </c>
      <c r="AQ121" s="36"/>
      <c r="AR121" s="36"/>
      <c r="AS121" s="36">
        <v>1</v>
      </c>
      <c r="AT121" s="36">
        <v>1</v>
      </c>
      <c r="AU121" s="36"/>
      <c r="AV121" s="36">
        <v>2</v>
      </c>
      <c r="AW121" s="36"/>
      <c r="AX121" s="36">
        <v>1</v>
      </c>
      <c r="AY121" s="36">
        <v>1</v>
      </c>
      <c r="AZ121" s="36"/>
      <c r="BA121" s="36">
        <v>1</v>
      </c>
      <c r="BB121" s="36"/>
      <c r="BC121" s="36"/>
      <c r="BD121" s="36"/>
      <c r="BE121" s="36">
        <v>1</v>
      </c>
      <c r="BF121" s="36">
        <v>2</v>
      </c>
      <c r="BG121" s="36">
        <v>2</v>
      </c>
      <c r="BH121" s="36">
        <v>9</v>
      </c>
      <c r="BI121" s="30">
        <f t="shared" si="17"/>
        <v>53</v>
      </c>
    </row>
    <row r="122" spans="1:62" s="37" customFormat="1" ht="19.5" customHeight="1" x14ac:dyDescent="0.4">
      <c r="A122" s="12">
        <v>93</v>
      </c>
      <c r="B122" s="31" t="s">
        <v>39</v>
      </c>
      <c r="C122" s="32" t="s">
        <v>40</v>
      </c>
      <c r="D122" s="31"/>
      <c r="E122" s="20">
        <v>45912</v>
      </c>
      <c r="F122" s="20">
        <v>45912</v>
      </c>
      <c r="G122" s="21" t="s">
        <v>87</v>
      </c>
      <c r="H122" s="22" t="s">
        <v>43</v>
      </c>
      <c r="I122" s="45">
        <v>153.4</v>
      </c>
      <c r="J122" s="47">
        <v>0</v>
      </c>
      <c r="K122" s="25">
        <f t="shared" si="8"/>
        <v>0</v>
      </c>
      <c r="L122" s="22"/>
      <c r="M122" s="26">
        <f t="shared" si="15"/>
        <v>0</v>
      </c>
      <c r="N122" s="34">
        <v>0</v>
      </c>
      <c r="O122" s="25">
        <f t="shared" si="10"/>
        <v>0</v>
      </c>
      <c r="P122" s="28">
        <f t="shared" si="16"/>
        <v>0</v>
      </c>
      <c r="Q122" s="25">
        <f t="shared" si="11"/>
        <v>0</v>
      </c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0">
        <f t="shared" si="17"/>
        <v>0</v>
      </c>
    </row>
    <row r="123" spans="1:62" s="37" customFormat="1" ht="19.5" customHeight="1" x14ac:dyDescent="0.4">
      <c r="A123" s="12">
        <v>94</v>
      </c>
      <c r="B123" s="31" t="s">
        <v>23</v>
      </c>
      <c r="C123" s="32" t="s">
        <v>24</v>
      </c>
      <c r="D123" s="31"/>
      <c r="E123" s="33">
        <v>45859</v>
      </c>
      <c r="F123" s="33">
        <v>45859</v>
      </c>
      <c r="G123" s="21" t="s">
        <v>88</v>
      </c>
      <c r="H123" s="22" t="s">
        <v>26</v>
      </c>
      <c r="I123" s="45">
        <v>531</v>
      </c>
      <c r="J123" s="47">
        <v>0</v>
      </c>
      <c r="K123" s="25">
        <f t="shared" si="8"/>
        <v>0</v>
      </c>
      <c r="L123" s="22"/>
      <c r="M123" s="26">
        <f t="shared" si="15"/>
        <v>0</v>
      </c>
      <c r="N123" s="34">
        <v>0</v>
      </c>
      <c r="O123" s="25">
        <f t="shared" si="10"/>
        <v>0</v>
      </c>
      <c r="P123" s="28">
        <f t="shared" si="16"/>
        <v>0</v>
      </c>
      <c r="Q123" s="25">
        <f t="shared" si="11"/>
        <v>0</v>
      </c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0">
        <f t="shared" si="17"/>
        <v>0</v>
      </c>
    </row>
    <row r="124" spans="1:62" s="37" customFormat="1" ht="19.5" customHeight="1" x14ac:dyDescent="0.4">
      <c r="A124" s="12">
        <v>95</v>
      </c>
      <c r="B124" s="31" t="s">
        <v>23</v>
      </c>
      <c r="C124" s="32" t="s">
        <v>24</v>
      </c>
      <c r="D124" s="31"/>
      <c r="E124" s="20">
        <v>45912</v>
      </c>
      <c r="F124" s="20">
        <v>45912</v>
      </c>
      <c r="G124" s="21" t="s">
        <v>88</v>
      </c>
      <c r="H124" s="22" t="s">
        <v>26</v>
      </c>
      <c r="I124" s="45">
        <v>531</v>
      </c>
      <c r="J124" s="47">
        <v>66</v>
      </c>
      <c r="K124" s="25">
        <f t="shared" si="8"/>
        <v>35046</v>
      </c>
      <c r="L124" s="22"/>
      <c r="M124" s="26">
        <f t="shared" si="15"/>
        <v>0</v>
      </c>
      <c r="N124" s="34">
        <v>10</v>
      </c>
      <c r="O124" s="25">
        <f t="shared" si="10"/>
        <v>5310</v>
      </c>
      <c r="P124" s="28">
        <f t="shared" si="16"/>
        <v>56</v>
      </c>
      <c r="Q124" s="25">
        <f t="shared" si="11"/>
        <v>29736</v>
      </c>
      <c r="R124" s="35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>
        <v>10</v>
      </c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0">
        <f t="shared" si="17"/>
        <v>10</v>
      </c>
    </row>
    <row r="125" spans="1:62" s="37" customFormat="1" ht="19.5" customHeight="1" x14ac:dyDescent="0.4">
      <c r="A125" s="12">
        <v>96</v>
      </c>
      <c r="B125" s="31" t="s">
        <v>23</v>
      </c>
      <c r="C125" s="32" t="s">
        <v>24</v>
      </c>
      <c r="D125" s="31"/>
      <c r="E125" s="33"/>
      <c r="F125" s="33"/>
      <c r="G125" s="21" t="s">
        <v>89</v>
      </c>
      <c r="H125" s="22" t="s">
        <v>26</v>
      </c>
      <c r="I125" s="45">
        <v>531</v>
      </c>
      <c r="J125" s="47">
        <v>0</v>
      </c>
      <c r="K125" s="25">
        <f t="shared" si="8"/>
        <v>0</v>
      </c>
      <c r="L125" s="22"/>
      <c r="M125" s="26">
        <f t="shared" si="15"/>
        <v>0</v>
      </c>
      <c r="N125" s="34">
        <v>0</v>
      </c>
      <c r="O125" s="25">
        <f t="shared" si="10"/>
        <v>0</v>
      </c>
      <c r="P125" s="28">
        <f t="shared" si="16"/>
        <v>0</v>
      </c>
      <c r="Q125" s="25">
        <f t="shared" si="11"/>
        <v>0</v>
      </c>
      <c r="R125" s="35"/>
      <c r="S125" s="36"/>
      <c r="T125" s="36"/>
      <c r="U125" s="36"/>
      <c r="V125" s="36">
        <v>0</v>
      </c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0">
        <f t="shared" si="17"/>
        <v>0</v>
      </c>
    </row>
    <row r="126" spans="1:62" x14ac:dyDescent="0.4">
      <c r="G126" s="48"/>
      <c r="H126" s="49"/>
      <c r="I126" s="50"/>
      <c r="J126" s="49">
        <f t="shared" ref="J126:P126" si="18">SUM(J30:J125)</f>
        <v>4937</v>
      </c>
      <c r="K126" s="50">
        <f t="shared" si="18"/>
        <v>294900.93720000004</v>
      </c>
      <c r="L126" s="5">
        <f t="shared" si="18"/>
        <v>2878</v>
      </c>
      <c r="M126" s="50">
        <f t="shared" si="18"/>
        <v>305643.59999999998</v>
      </c>
      <c r="N126" s="51">
        <f>SUM(N30:N125)</f>
        <v>819</v>
      </c>
      <c r="O126" s="50">
        <f t="shared" si="18"/>
        <v>71283.987599999993</v>
      </c>
      <c r="P126" s="51">
        <f t="shared" si="18"/>
        <v>6996</v>
      </c>
      <c r="Q126" s="50">
        <f>+K126+M126-O126</f>
        <v>529260.54960000003</v>
      </c>
      <c r="R126" s="1"/>
      <c r="S126" s="52">
        <f>SUM(S30:S125)</f>
        <v>19</v>
      </c>
      <c r="T126" s="52">
        <f t="shared" ref="T126:BH126" si="19">SUM(T30:T125)</f>
        <v>10</v>
      </c>
      <c r="U126" s="52">
        <f t="shared" si="19"/>
        <v>8</v>
      </c>
      <c r="V126" s="52">
        <f t="shared" si="19"/>
        <v>8</v>
      </c>
      <c r="W126" s="52">
        <f t="shared" si="19"/>
        <v>13</v>
      </c>
      <c r="X126" s="52">
        <f t="shared" si="19"/>
        <v>10</v>
      </c>
      <c r="Y126" s="52">
        <f t="shared" si="19"/>
        <v>5</v>
      </c>
      <c r="Z126" s="52">
        <f t="shared" si="19"/>
        <v>7</v>
      </c>
      <c r="AA126" s="52">
        <f t="shared" si="19"/>
        <v>6</v>
      </c>
      <c r="AB126" s="52">
        <f t="shared" si="19"/>
        <v>13</v>
      </c>
      <c r="AC126" s="52">
        <f t="shared" si="19"/>
        <v>9</v>
      </c>
      <c r="AD126" s="52">
        <f t="shared" si="19"/>
        <v>9</v>
      </c>
      <c r="AE126" s="52">
        <f t="shared" si="19"/>
        <v>16</v>
      </c>
      <c r="AF126" s="52">
        <f t="shared" si="19"/>
        <v>4</v>
      </c>
      <c r="AG126" s="52">
        <f t="shared" si="19"/>
        <v>8</v>
      </c>
      <c r="AH126" s="52">
        <f t="shared" si="19"/>
        <v>11</v>
      </c>
      <c r="AI126" s="52">
        <f t="shared" si="19"/>
        <v>25</v>
      </c>
      <c r="AJ126" s="52">
        <f t="shared" si="19"/>
        <v>150</v>
      </c>
      <c r="AK126" s="52">
        <f t="shared" si="19"/>
        <v>19</v>
      </c>
      <c r="AL126" s="52">
        <f t="shared" si="19"/>
        <v>8</v>
      </c>
      <c r="AM126" s="52">
        <f t="shared" si="19"/>
        <v>2</v>
      </c>
      <c r="AN126" s="52">
        <f t="shared" si="19"/>
        <v>16</v>
      </c>
      <c r="AO126" s="52">
        <f t="shared" si="19"/>
        <v>11</v>
      </c>
      <c r="AP126" s="52">
        <f t="shared" si="19"/>
        <v>2</v>
      </c>
      <c r="AQ126" s="52">
        <f t="shared" si="19"/>
        <v>4</v>
      </c>
      <c r="AR126" s="52">
        <f t="shared" si="19"/>
        <v>5</v>
      </c>
      <c r="AS126" s="52">
        <f t="shared" si="19"/>
        <v>2</v>
      </c>
      <c r="AT126" s="52">
        <f t="shared" si="19"/>
        <v>3</v>
      </c>
      <c r="AU126" s="52">
        <f t="shared" si="19"/>
        <v>10</v>
      </c>
      <c r="AV126" s="52">
        <f t="shared" si="19"/>
        <v>15</v>
      </c>
      <c r="AW126" s="52">
        <f t="shared" si="19"/>
        <v>2</v>
      </c>
      <c r="AX126" s="52">
        <f t="shared" si="19"/>
        <v>5</v>
      </c>
      <c r="AY126" s="52">
        <f t="shared" si="19"/>
        <v>6</v>
      </c>
      <c r="AZ126" s="52">
        <f t="shared" si="19"/>
        <v>6</v>
      </c>
      <c r="BA126" s="52">
        <f t="shared" si="19"/>
        <v>6</v>
      </c>
      <c r="BB126" s="52">
        <f t="shared" si="19"/>
        <v>1</v>
      </c>
      <c r="BC126" s="52">
        <f t="shared" si="19"/>
        <v>3</v>
      </c>
      <c r="BD126" s="52">
        <f t="shared" si="19"/>
        <v>2</v>
      </c>
      <c r="BE126" s="52">
        <f t="shared" si="19"/>
        <v>2</v>
      </c>
      <c r="BF126" s="52">
        <f t="shared" si="19"/>
        <v>12</v>
      </c>
      <c r="BG126" s="52">
        <f t="shared" si="19"/>
        <v>11</v>
      </c>
      <c r="BH126" s="52">
        <f t="shared" si="19"/>
        <v>335</v>
      </c>
      <c r="BI126" s="52">
        <f>SUM(BI30:BI125)</f>
        <v>819</v>
      </c>
      <c r="BJ126" s="53"/>
    </row>
    <row r="127" spans="1:62" x14ac:dyDescent="0.4">
      <c r="G127" s="48"/>
      <c r="H127" s="48"/>
      <c r="I127" s="48"/>
      <c r="J127" s="49"/>
      <c r="K127" s="50"/>
      <c r="L127" s="5"/>
      <c r="M127" s="50"/>
      <c r="N127" s="51"/>
      <c r="O127" s="50"/>
      <c r="P127" s="49"/>
      <c r="Q127" s="50"/>
      <c r="R127" s="1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3"/>
    </row>
    <row r="128" spans="1:62" x14ac:dyDescent="0.4">
      <c r="G128" s="48"/>
      <c r="H128" s="48"/>
      <c r="I128" s="48"/>
      <c r="J128" s="49"/>
      <c r="K128" s="50"/>
      <c r="L128" s="5"/>
      <c r="M128" s="50"/>
      <c r="N128" s="51"/>
      <c r="O128" s="50"/>
      <c r="P128" s="49"/>
      <c r="Q128" s="50"/>
      <c r="R128" s="1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3"/>
    </row>
    <row r="129" spans="7:62" ht="14.45" customHeight="1" x14ac:dyDescent="0.4">
      <c r="J129" s="49"/>
      <c r="K129" s="54"/>
      <c r="M129" s="54"/>
      <c r="O129" s="54"/>
      <c r="Q129" s="55"/>
      <c r="R129" s="1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</row>
    <row r="130" spans="7:62" ht="15.75" customHeight="1" x14ac:dyDescent="0.4">
      <c r="J130" s="49"/>
      <c r="K130" s="54"/>
      <c r="L130" s="57"/>
      <c r="M130" s="54"/>
      <c r="O130" s="54"/>
      <c r="P130" s="58"/>
      <c r="Q130" s="55"/>
      <c r="R130" s="1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3"/>
    </row>
    <row r="131" spans="7:62" ht="24.75" thickBot="1" x14ac:dyDescent="0.45">
      <c r="G131" s="59"/>
      <c r="H131" s="60"/>
      <c r="I131" s="59"/>
      <c r="J131" s="59"/>
      <c r="K131" s="60"/>
      <c r="L131" s="59"/>
      <c r="M131" s="59"/>
      <c r="N131" s="59"/>
      <c r="O131" s="61"/>
      <c r="P131" s="62"/>
      <c r="Q131" s="62"/>
      <c r="R131" s="1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</row>
    <row r="132" spans="7:62" ht="22.9" customHeight="1" x14ac:dyDescent="0.4">
      <c r="G132" s="63" t="s">
        <v>90</v>
      </c>
      <c r="H132" s="60"/>
      <c r="I132" s="68" t="s">
        <v>91</v>
      </c>
      <c r="J132" s="68"/>
      <c r="K132" s="60"/>
      <c r="L132" s="70" t="s">
        <v>92</v>
      </c>
      <c r="M132" s="70"/>
      <c r="N132" s="70"/>
      <c r="O132" s="61"/>
      <c r="P132" s="70" t="s">
        <v>93</v>
      </c>
      <c r="Q132" s="70"/>
      <c r="R132" s="1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</row>
    <row r="133" spans="7:62" ht="19.149999999999999" customHeight="1" x14ac:dyDescent="0.4">
      <c r="G133" s="64" t="s">
        <v>94</v>
      </c>
      <c r="H133" s="60"/>
      <c r="I133" s="69"/>
      <c r="J133" s="69"/>
      <c r="K133" s="60"/>
      <c r="L133" s="71"/>
      <c r="M133" s="71"/>
      <c r="N133" s="71"/>
      <c r="O133" s="60"/>
      <c r="P133" s="60"/>
      <c r="R133" s="1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</row>
    <row r="134" spans="7:62" x14ac:dyDescent="0.4">
      <c r="K134" s="65"/>
    </row>
    <row r="135" spans="7:62" x14ac:dyDescent="0.4">
      <c r="K135" s="65"/>
    </row>
    <row r="136" spans="7:62" x14ac:dyDescent="0.4">
      <c r="G136" s="65"/>
      <c r="O136" s="67"/>
      <c r="P136" s="67"/>
      <c r="Q136" s="54"/>
    </row>
    <row r="137" spans="7:62" x14ac:dyDescent="0.4">
      <c r="G137" s="65"/>
      <c r="L137" s="67"/>
      <c r="P137" s="67"/>
    </row>
    <row r="138" spans="7:62" x14ac:dyDescent="0.4">
      <c r="K138" s="67"/>
      <c r="O138" s="67"/>
    </row>
    <row r="139" spans="7:62" x14ac:dyDescent="0.4">
      <c r="G139" s="65"/>
      <c r="Q139" s="65"/>
    </row>
    <row r="3393" spans="14:14" x14ac:dyDescent="0.4">
      <c r="N3393" s="1" t="s">
        <v>95</v>
      </c>
    </row>
  </sheetData>
  <mergeCells count="63">
    <mergeCell ref="BH21:BH28"/>
    <mergeCell ref="AA20:AA27"/>
    <mergeCell ref="J21:N21"/>
    <mergeCell ref="Y21:Y27"/>
    <mergeCell ref="G1:R1"/>
    <mergeCell ref="S1:S27"/>
    <mergeCell ref="T1:T27"/>
    <mergeCell ref="U1:U27"/>
    <mergeCell ref="V1:V27"/>
    <mergeCell ref="W1:W27"/>
    <mergeCell ref="X1:X27"/>
    <mergeCell ref="J18:M18"/>
    <mergeCell ref="J19:L19"/>
    <mergeCell ref="J20:M20"/>
    <mergeCell ref="Z20:Z28"/>
    <mergeCell ref="BC21:BC28"/>
    <mergeCell ref="BI21:BI27"/>
    <mergeCell ref="AD22:AD28"/>
    <mergeCell ref="G25:R25"/>
    <mergeCell ref="L27:M28"/>
    <mergeCell ref="N27:O28"/>
    <mergeCell ref="P27:Q27"/>
    <mergeCell ref="P28:Q28"/>
    <mergeCell ref="AV20:AV28"/>
    <mergeCell ref="AW20:AW28"/>
    <mergeCell ref="AX20:AX28"/>
    <mergeCell ref="AY20:AY28"/>
    <mergeCell ref="AZ20:AZ28"/>
    <mergeCell ref="BG20:BG28"/>
    <mergeCell ref="BD21:BD28"/>
    <mergeCell ref="BE21:BE28"/>
    <mergeCell ref="BF21:BF28"/>
    <mergeCell ref="E27:E28"/>
    <mergeCell ref="F27:F28"/>
    <mergeCell ref="G27:G28"/>
    <mergeCell ref="H27:H28"/>
    <mergeCell ref="I27:I28"/>
    <mergeCell ref="J27:K27"/>
    <mergeCell ref="J28:K28"/>
    <mergeCell ref="AL21:AL28"/>
    <mergeCell ref="AM21:AM28"/>
    <mergeCell ref="AN21:AN28"/>
    <mergeCell ref="AP20:AP28"/>
    <mergeCell ref="AQ20:AQ28"/>
    <mergeCell ref="AR20:AR28"/>
    <mergeCell ref="AS20:AS28"/>
    <mergeCell ref="AT20:AT28"/>
    <mergeCell ref="I132:J133"/>
    <mergeCell ref="L132:N133"/>
    <mergeCell ref="P132:Q132"/>
    <mergeCell ref="BA22:BA28"/>
    <mergeCell ref="BB21:BB28"/>
    <mergeCell ref="AU20:AU28"/>
    <mergeCell ref="AB20:AB28"/>
    <mergeCell ref="AC20:AC28"/>
    <mergeCell ref="AE20:AE28"/>
    <mergeCell ref="AF20:AF28"/>
    <mergeCell ref="AG20:AG28"/>
    <mergeCell ref="AO20:AO28"/>
    <mergeCell ref="AH21:AH28"/>
    <mergeCell ref="AI21:AI28"/>
    <mergeCell ref="AJ21:AJ28"/>
    <mergeCell ref="AK21:AK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CONSUMIBLE ENERO-MAR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Mercedes Yojaidi Mendez Ledesma</cp:lastModifiedBy>
  <dcterms:created xsi:type="dcterms:W3CDTF">2026-03-24T13:04:42Z</dcterms:created>
  <dcterms:modified xsi:type="dcterms:W3CDTF">2026-04-20T17:36:04Z</dcterms:modified>
</cp:coreProperties>
</file>