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conavihsidadogob-my.sharepoint.com/personal/mmendez_conavihsida_gob_do/Documents/Escritorio/"/>
    </mc:Choice>
  </mc:AlternateContent>
  <xr:revisionPtr revIDLastSave="1" documentId="8_{A9DB9B9B-A717-4A4B-BB26-F507C9C4F05A}" xr6:coauthVersionLast="47" xr6:coauthVersionMax="47" xr10:uidLastSave="{6B9028CB-EBBC-4AF9-B3E1-80480197A882}"/>
  <bookViews>
    <workbookView xWindow="-120" yWindow="-120" windowWidth="29040" windowHeight="15720" xr2:uid="{00000000-000D-0000-FFFF-FFFF00000000}"/>
  </bookViews>
  <sheets>
    <sheet name="INVENTARIO TRIMESTRAL GASTABLE" sheetId="3" r:id="rId1"/>
  </sheets>
  <definedNames>
    <definedName name="_xlnm._FilterDatabase" localSheetId="0" hidden="1">'INVENTARIO TRIMESTRAL GASTABLE'!$A$1:$BK$251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1" i="3" l="1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113" i="3"/>
  <c r="Q114" i="3"/>
  <c r="Q115" i="3"/>
  <c r="Q116" i="3"/>
  <c r="Q117" i="3"/>
  <c r="Q118" i="3"/>
  <c r="Q119" i="3"/>
  <c r="Q120" i="3"/>
  <c r="Q121" i="3"/>
  <c r="Q122" i="3"/>
  <c r="Q123" i="3"/>
  <c r="Q124" i="3"/>
  <c r="Q125" i="3"/>
  <c r="Q126" i="3"/>
  <c r="Q127" i="3"/>
  <c r="Q128" i="3"/>
  <c r="Q129" i="3"/>
  <c r="Q130" i="3"/>
  <c r="Q131" i="3"/>
  <c r="Q132" i="3"/>
  <c r="Q133" i="3"/>
  <c r="Q134" i="3"/>
  <c r="Q135" i="3"/>
  <c r="Q136" i="3"/>
  <c r="Q137" i="3"/>
  <c r="Q138" i="3"/>
  <c r="Q139" i="3"/>
  <c r="Q140" i="3"/>
  <c r="Q141" i="3"/>
  <c r="Q142" i="3"/>
  <c r="Q143" i="3"/>
  <c r="Q144" i="3"/>
  <c r="Q145" i="3"/>
  <c r="Q146" i="3"/>
  <c r="Q147" i="3"/>
  <c r="Q148" i="3"/>
  <c r="Q149" i="3"/>
  <c r="Q150" i="3"/>
  <c r="Q151" i="3"/>
  <c r="Q152" i="3"/>
  <c r="Q153" i="3"/>
  <c r="Q154" i="3"/>
  <c r="Q155" i="3"/>
  <c r="Q156" i="3"/>
  <c r="Q157" i="3"/>
  <c r="Q158" i="3"/>
  <c r="Q159" i="3"/>
  <c r="Q160" i="3"/>
  <c r="Q161" i="3"/>
  <c r="Q162" i="3"/>
  <c r="Q163" i="3"/>
  <c r="Q164" i="3"/>
  <c r="Q165" i="3"/>
  <c r="Q166" i="3"/>
  <c r="Q167" i="3"/>
  <c r="Q168" i="3"/>
  <c r="Q169" i="3"/>
  <c r="Q170" i="3"/>
  <c r="Q171" i="3"/>
  <c r="Q172" i="3"/>
  <c r="Q173" i="3"/>
  <c r="Q174" i="3"/>
  <c r="Q175" i="3"/>
  <c r="Q176" i="3"/>
  <c r="Q177" i="3"/>
  <c r="Q178" i="3"/>
  <c r="Q179" i="3"/>
  <c r="Q180" i="3"/>
  <c r="Q181" i="3"/>
  <c r="Q182" i="3"/>
  <c r="Q183" i="3"/>
  <c r="Q184" i="3"/>
  <c r="Q185" i="3"/>
  <c r="Q186" i="3"/>
  <c r="Q187" i="3"/>
  <c r="Q188" i="3"/>
  <c r="Q189" i="3"/>
  <c r="Q190" i="3"/>
  <c r="Q191" i="3"/>
  <c r="Q192" i="3"/>
  <c r="Q193" i="3"/>
  <c r="Q194" i="3"/>
  <c r="Q195" i="3"/>
  <c r="Q196" i="3"/>
  <c r="Q197" i="3"/>
  <c r="Q198" i="3"/>
  <c r="Q199" i="3"/>
  <c r="Q200" i="3"/>
  <c r="Q201" i="3"/>
  <c r="Q202" i="3"/>
  <c r="Q203" i="3"/>
  <c r="Q204" i="3"/>
  <c r="Q205" i="3"/>
  <c r="Q206" i="3"/>
  <c r="Q207" i="3"/>
  <c r="Q208" i="3"/>
  <c r="Q209" i="3"/>
  <c r="Q210" i="3"/>
  <c r="Q211" i="3"/>
  <c r="Q212" i="3"/>
  <c r="Q213" i="3"/>
  <c r="Q214" i="3"/>
  <c r="Q215" i="3"/>
  <c r="Q216" i="3"/>
  <c r="Q217" i="3"/>
  <c r="Q218" i="3"/>
  <c r="Q219" i="3"/>
  <c r="Q220" i="3"/>
  <c r="Q221" i="3"/>
  <c r="Q222" i="3"/>
  <c r="Q223" i="3"/>
  <c r="Q224" i="3"/>
  <c r="Q225" i="3"/>
  <c r="Q226" i="3"/>
  <c r="Q227" i="3"/>
  <c r="Q228" i="3"/>
  <c r="Q229" i="3"/>
  <c r="Q230" i="3"/>
  <c r="Q231" i="3"/>
  <c r="Q232" i="3"/>
  <c r="Q233" i="3"/>
  <c r="BJ11" i="3"/>
  <c r="BJ12" i="3"/>
  <c r="BJ13" i="3"/>
  <c r="BJ14" i="3"/>
  <c r="BJ15" i="3"/>
  <c r="BJ16" i="3"/>
  <c r="BJ17" i="3"/>
  <c r="BJ18" i="3"/>
  <c r="BJ19" i="3"/>
  <c r="BJ20" i="3"/>
  <c r="BJ21" i="3"/>
  <c r="BJ22" i="3"/>
  <c r="BJ23" i="3"/>
  <c r="BJ24" i="3"/>
  <c r="BJ25" i="3"/>
  <c r="BJ26" i="3"/>
  <c r="BJ27" i="3"/>
  <c r="BJ28" i="3"/>
  <c r="BJ29" i="3"/>
  <c r="BJ30" i="3"/>
  <c r="BJ31" i="3"/>
  <c r="BJ32" i="3"/>
  <c r="BJ33" i="3"/>
  <c r="BJ34" i="3"/>
  <c r="BJ35" i="3"/>
  <c r="BJ36" i="3"/>
  <c r="BJ37" i="3"/>
  <c r="BJ38" i="3"/>
  <c r="BJ39" i="3"/>
  <c r="BJ40" i="3"/>
  <c r="BJ41" i="3"/>
  <c r="BJ42" i="3"/>
  <c r="BJ43" i="3"/>
  <c r="BJ44" i="3"/>
  <c r="BJ45" i="3"/>
  <c r="BJ46" i="3"/>
  <c r="BJ47" i="3"/>
  <c r="BJ48" i="3"/>
  <c r="BJ49" i="3"/>
  <c r="BJ50" i="3"/>
  <c r="BJ51" i="3"/>
  <c r="BJ52" i="3"/>
  <c r="BJ53" i="3"/>
  <c r="BJ54" i="3"/>
  <c r="BJ55" i="3"/>
  <c r="BJ56" i="3"/>
  <c r="BJ57" i="3"/>
  <c r="BJ58" i="3"/>
  <c r="BJ59" i="3"/>
  <c r="BJ60" i="3"/>
  <c r="BJ61" i="3"/>
  <c r="BJ62" i="3"/>
  <c r="BJ63" i="3"/>
  <c r="BJ64" i="3"/>
  <c r="BJ65" i="3"/>
  <c r="BJ66" i="3"/>
  <c r="BJ67" i="3"/>
  <c r="BJ68" i="3"/>
  <c r="BJ69" i="3"/>
  <c r="BJ70" i="3"/>
  <c r="BJ71" i="3"/>
  <c r="BJ72" i="3"/>
  <c r="BJ73" i="3"/>
  <c r="BJ74" i="3"/>
  <c r="BJ75" i="3"/>
  <c r="BJ76" i="3"/>
  <c r="BJ77" i="3"/>
  <c r="BJ78" i="3"/>
  <c r="BJ79" i="3"/>
  <c r="BJ80" i="3"/>
  <c r="BJ81" i="3"/>
  <c r="BJ82" i="3"/>
  <c r="BJ83" i="3"/>
  <c r="BJ84" i="3"/>
  <c r="BJ85" i="3"/>
  <c r="BJ86" i="3"/>
  <c r="BJ87" i="3"/>
  <c r="BJ88" i="3"/>
  <c r="BJ89" i="3"/>
  <c r="BJ90" i="3"/>
  <c r="BJ91" i="3"/>
  <c r="BJ92" i="3"/>
  <c r="BJ93" i="3"/>
  <c r="BJ94" i="3"/>
  <c r="BJ95" i="3"/>
  <c r="BJ96" i="3"/>
  <c r="BJ97" i="3"/>
  <c r="BJ98" i="3"/>
  <c r="BJ99" i="3"/>
  <c r="BJ100" i="3"/>
  <c r="BJ101" i="3"/>
  <c r="BJ102" i="3"/>
  <c r="BJ103" i="3"/>
  <c r="BJ104" i="3"/>
  <c r="BJ105" i="3"/>
  <c r="BJ106" i="3"/>
  <c r="BJ107" i="3"/>
  <c r="BJ108" i="3"/>
  <c r="BJ109" i="3"/>
  <c r="BJ110" i="3"/>
  <c r="BJ111" i="3"/>
  <c r="BJ112" i="3"/>
  <c r="BJ113" i="3"/>
  <c r="BJ114" i="3"/>
  <c r="BJ115" i="3"/>
  <c r="BJ116" i="3"/>
  <c r="BJ117" i="3"/>
  <c r="BJ118" i="3"/>
  <c r="BJ119" i="3"/>
  <c r="BJ120" i="3"/>
  <c r="BJ121" i="3"/>
  <c r="BJ122" i="3"/>
  <c r="BJ123" i="3"/>
  <c r="BJ124" i="3"/>
  <c r="BJ125" i="3"/>
  <c r="BJ126" i="3"/>
  <c r="BJ127" i="3"/>
  <c r="BJ128" i="3"/>
  <c r="BJ129" i="3"/>
  <c r="BJ130" i="3"/>
  <c r="BJ131" i="3"/>
  <c r="BJ132" i="3"/>
  <c r="BJ133" i="3"/>
  <c r="BJ134" i="3"/>
  <c r="BJ135" i="3"/>
  <c r="BJ136" i="3"/>
  <c r="BJ137" i="3"/>
  <c r="BJ138" i="3"/>
  <c r="BJ139" i="3"/>
  <c r="BJ140" i="3"/>
  <c r="BJ141" i="3"/>
  <c r="BJ142" i="3"/>
  <c r="BJ143" i="3"/>
  <c r="BJ144" i="3"/>
  <c r="BJ145" i="3"/>
  <c r="BJ146" i="3"/>
  <c r="BJ147" i="3"/>
  <c r="BJ148" i="3"/>
  <c r="BJ149" i="3"/>
  <c r="BJ150" i="3"/>
  <c r="BJ151" i="3"/>
  <c r="BJ152" i="3"/>
  <c r="BJ153" i="3"/>
  <c r="BJ154" i="3"/>
  <c r="BJ155" i="3"/>
  <c r="BJ156" i="3"/>
  <c r="BJ157" i="3"/>
  <c r="BJ158" i="3"/>
  <c r="BJ159" i="3"/>
  <c r="BJ160" i="3"/>
  <c r="BJ161" i="3"/>
  <c r="BJ162" i="3"/>
  <c r="BJ163" i="3"/>
  <c r="BJ164" i="3"/>
  <c r="BJ165" i="3"/>
  <c r="BJ166" i="3"/>
  <c r="BJ167" i="3"/>
  <c r="BJ168" i="3"/>
  <c r="BJ169" i="3"/>
  <c r="BJ170" i="3"/>
  <c r="BJ171" i="3"/>
  <c r="BJ172" i="3"/>
  <c r="BJ173" i="3"/>
  <c r="BJ174" i="3"/>
  <c r="BJ175" i="3"/>
  <c r="BJ176" i="3"/>
  <c r="BJ177" i="3"/>
  <c r="BJ178" i="3"/>
  <c r="BJ179" i="3"/>
  <c r="BJ180" i="3"/>
  <c r="BJ181" i="3"/>
  <c r="BJ182" i="3"/>
  <c r="BJ183" i="3"/>
  <c r="BJ184" i="3"/>
  <c r="BJ185" i="3"/>
  <c r="BJ186" i="3"/>
  <c r="BJ187" i="3"/>
  <c r="BJ188" i="3"/>
  <c r="BJ189" i="3"/>
  <c r="BJ190" i="3"/>
  <c r="BJ191" i="3"/>
  <c r="BJ192" i="3"/>
  <c r="BJ193" i="3"/>
  <c r="BJ194" i="3"/>
  <c r="BJ195" i="3"/>
  <c r="BJ196" i="3"/>
  <c r="BJ197" i="3"/>
  <c r="BJ198" i="3"/>
  <c r="BJ199" i="3"/>
  <c r="BJ200" i="3"/>
  <c r="BJ201" i="3"/>
  <c r="BJ202" i="3"/>
  <c r="BJ203" i="3"/>
  <c r="BJ204" i="3"/>
  <c r="BJ205" i="3"/>
  <c r="BJ206" i="3"/>
  <c r="BJ207" i="3"/>
  <c r="BJ208" i="3"/>
  <c r="BJ209" i="3"/>
  <c r="BJ210" i="3"/>
  <c r="BJ211" i="3"/>
  <c r="BJ212" i="3"/>
  <c r="BJ213" i="3"/>
  <c r="BJ214" i="3"/>
  <c r="BJ215" i="3"/>
  <c r="BJ216" i="3"/>
  <c r="BJ217" i="3"/>
  <c r="BJ218" i="3"/>
  <c r="BJ219" i="3"/>
  <c r="BJ220" i="3"/>
  <c r="BJ221" i="3"/>
  <c r="BJ222" i="3"/>
  <c r="BJ223" i="3"/>
  <c r="BJ224" i="3"/>
  <c r="BJ225" i="3"/>
  <c r="BJ226" i="3"/>
  <c r="BJ227" i="3"/>
  <c r="BJ228" i="3"/>
  <c r="BJ229" i="3"/>
  <c r="BJ230" i="3"/>
  <c r="BJ231" i="3"/>
  <c r="BJ232" i="3"/>
  <c r="BJ233" i="3"/>
  <c r="BI234" i="3" l="1"/>
  <c r="BJ10" i="3"/>
  <c r="T234" i="3"/>
  <c r="U234" i="3"/>
  <c r="V234" i="3"/>
  <c r="W234" i="3"/>
  <c r="X234" i="3"/>
  <c r="Y234" i="3"/>
  <c r="Z234" i="3"/>
  <c r="AA234" i="3"/>
  <c r="AB234" i="3"/>
  <c r="AC234" i="3"/>
  <c r="AD234" i="3"/>
  <c r="AE234" i="3"/>
  <c r="AF234" i="3"/>
  <c r="AG234" i="3"/>
  <c r="AH234" i="3"/>
  <c r="AI234" i="3"/>
  <c r="AJ234" i="3"/>
  <c r="AK234" i="3"/>
  <c r="AL234" i="3"/>
  <c r="AM234" i="3"/>
  <c r="AN234" i="3"/>
  <c r="AO234" i="3"/>
  <c r="AP234" i="3"/>
  <c r="AQ234" i="3"/>
  <c r="AR234" i="3"/>
  <c r="AS234" i="3"/>
  <c r="AT234" i="3"/>
  <c r="AU234" i="3"/>
  <c r="AV234" i="3"/>
  <c r="AW234" i="3"/>
  <c r="AX234" i="3"/>
  <c r="AY234" i="3"/>
  <c r="AZ234" i="3"/>
  <c r="BA234" i="3"/>
  <c r="BB234" i="3"/>
  <c r="BC234" i="3"/>
  <c r="BD234" i="3"/>
  <c r="BE234" i="3"/>
  <c r="BF234" i="3"/>
  <c r="BG234" i="3"/>
  <c r="BH234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O159" i="3"/>
  <c r="O160" i="3"/>
  <c r="O161" i="3"/>
  <c r="O162" i="3"/>
  <c r="O163" i="3"/>
  <c r="O72" i="3"/>
  <c r="O73" i="3"/>
  <c r="O74" i="3"/>
  <c r="O75" i="3"/>
  <c r="O76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P159" i="3"/>
  <c r="P160" i="3"/>
  <c r="P161" i="3"/>
  <c r="P162" i="3"/>
  <c r="P163" i="3"/>
  <c r="P73" i="3"/>
  <c r="P74" i="3"/>
  <c r="P62" i="3"/>
  <c r="P63" i="3"/>
  <c r="P64" i="3"/>
  <c r="P55" i="3"/>
  <c r="P56" i="3"/>
  <c r="P57" i="3"/>
  <c r="P43" i="3"/>
  <c r="P44" i="3"/>
  <c r="P45" i="3"/>
  <c r="K124" i="3"/>
  <c r="P124" i="3"/>
  <c r="O124" i="3"/>
  <c r="O111" i="3"/>
  <c r="S234" i="3"/>
  <c r="N234" i="3"/>
  <c r="L234" i="3"/>
  <c r="J234" i="3"/>
  <c r="P233" i="3"/>
  <c r="O233" i="3"/>
  <c r="K233" i="3"/>
  <c r="P232" i="3"/>
  <c r="O232" i="3"/>
  <c r="K232" i="3"/>
  <c r="P231" i="3"/>
  <c r="O231" i="3"/>
  <c r="K231" i="3"/>
  <c r="P230" i="3"/>
  <c r="O230" i="3"/>
  <c r="K230" i="3"/>
  <c r="P229" i="3"/>
  <c r="O229" i="3"/>
  <c r="K229" i="3"/>
  <c r="P228" i="3"/>
  <c r="O228" i="3"/>
  <c r="K228" i="3"/>
  <c r="P227" i="3"/>
  <c r="O227" i="3"/>
  <c r="K227" i="3"/>
  <c r="P226" i="3"/>
  <c r="O226" i="3"/>
  <c r="K226" i="3"/>
  <c r="P225" i="3"/>
  <c r="O225" i="3"/>
  <c r="K225" i="3"/>
  <c r="P224" i="3"/>
  <c r="O224" i="3"/>
  <c r="K224" i="3"/>
  <c r="P223" i="3"/>
  <c r="O223" i="3"/>
  <c r="K223" i="3"/>
  <c r="P222" i="3"/>
  <c r="O222" i="3"/>
  <c r="K222" i="3"/>
  <c r="P221" i="3"/>
  <c r="O221" i="3"/>
  <c r="K221" i="3"/>
  <c r="P220" i="3"/>
  <c r="O220" i="3"/>
  <c r="K220" i="3"/>
  <c r="P219" i="3"/>
  <c r="O219" i="3"/>
  <c r="K219" i="3"/>
  <c r="P218" i="3"/>
  <c r="O218" i="3"/>
  <c r="K218" i="3"/>
  <c r="P217" i="3"/>
  <c r="O217" i="3"/>
  <c r="K217" i="3"/>
  <c r="P216" i="3"/>
  <c r="O216" i="3"/>
  <c r="K216" i="3"/>
  <c r="P215" i="3"/>
  <c r="O215" i="3"/>
  <c r="K215" i="3"/>
  <c r="P214" i="3"/>
  <c r="O214" i="3"/>
  <c r="K214" i="3"/>
  <c r="P213" i="3"/>
  <c r="O213" i="3"/>
  <c r="K213" i="3"/>
  <c r="P212" i="3"/>
  <c r="O212" i="3"/>
  <c r="K212" i="3"/>
  <c r="P211" i="3"/>
  <c r="O211" i="3"/>
  <c r="K211" i="3"/>
  <c r="P210" i="3"/>
  <c r="O210" i="3"/>
  <c r="K210" i="3"/>
  <c r="P209" i="3"/>
  <c r="O209" i="3"/>
  <c r="K209" i="3"/>
  <c r="P208" i="3"/>
  <c r="O208" i="3"/>
  <c r="K208" i="3"/>
  <c r="P207" i="3"/>
  <c r="O207" i="3"/>
  <c r="K207" i="3"/>
  <c r="P206" i="3"/>
  <c r="O206" i="3"/>
  <c r="K206" i="3"/>
  <c r="P205" i="3"/>
  <c r="O205" i="3"/>
  <c r="K205" i="3"/>
  <c r="P204" i="3"/>
  <c r="O204" i="3"/>
  <c r="K204" i="3"/>
  <c r="P203" i="3"/>
  <c r="O203" i="3"/>
  <c r="K203" i="3"/>
  <c r="P202" i="3"/>
  <c r="O202" i="3"/>
  <c r="K202" i="3"/>
  <c r="P201" i="3"/>
  <c r="O201" i="3"/>
  <c r="K201" i="3"/>
  <c r="P200" i="3"/>
  <c r="O200" i="3"/>
  <c r="K200" i="3"/>
  <c r="P199" i="3"/>
  <c r="O199" i="3"/>
  <c r="K199" i="3"/>
  <c r="P198" i="3"/>
  <c r="O198" i="3"/>
  <c r="K198" i="3"/>
  <c r="P197" i="3"/>
  <c r="O197" i="3"/>
  <c r="K197" i="3"/>
  <c r="P196" i="3"/>
  <c r="O196" i="3"/>
  <c r="K196" i="3"/>
  <c r="P195" i="3"/>
  <c r="O195" i="3"/>
  <c r="K195" i="3"/>
  <c r="P194" i="3"/>
  <c r="O194" i="3"/>
  <c r="K194" i="3"/>
  <c r="P193" i="3"/>
  <c r="O193" i="3"/>
  <c r="K193" i="3"/>
  <c r="P192" i="3"/>
  <c r="O192" i="3"/>
  <c r="K192" i="3"/>
  <c r="P191" i="3"/>
  <c r="O191" i="3"/>
  <c r="K191" i="3"/>
  <c r="P190" i="3"/>
  <c r="O190" i="3"/>
  <c r="K190" i="3"/>
  <c r="P189" i="3"/>
  <c r="O189" i="3"/>
  <c r="K189" i="3"/>
  <c r="P188" i="3"/>
  <c r="O188" i="3"/>
  <c r="K188" i="3"/>
  <c r="P187" i="3"/>
  <c r="O187" i="3"/>
  <c r="K187" i="3"/>
  <c r="P186" i="3"/>
  <c r="O186" i="3"/>
  <c r="K186" i="3"/>
  <c r="P185" i="3"/>
  <c r="O185" i="3"/>
  <c r="K185" i="3"/>
  <c r="P184" i="3"/>
  <c r="O184" i="3"/>
  <c r="K184" i="3"/>
  <c r="P183" i="3"/>
  <c r="O183" i="3"/>
  <c r="K183" i="3"/>
  <c r="P182" i="3"/>
  <c r="O182" i="3"/>
  <c r="K182" i="3"/>
  <c r="P181" i="3"/>
  <c r="O181" i="3"/>
  <c r="K181" i="3"/>
  <c r="P180" i="3"/>
  <c r="O180" i="3"/>
  <c r="K180" i="3"/>
  <c r="P179" i="3"/>
  <c r="O179" i="3"/>
  <c r="K179" i="3"/>
  <c r="P178" i="3"/>
  <c r="O178" i="3"/>
  <c r="K178" i="3"/>
  <c r="P177" i="3"/>
  <c r="O177" i="3"/>
  <c r="K177" i="3"/>
  <c r="P176" i="3"/>
  <c r="O176" i="3"/>
  <c r="K176" i="3"/>
  <c r="P175" i="3"/>
  <c r="O175" i="3"/>
  <c r="K175" i="3"/>
  <c r="P174" i="3"/>
  <c r="O174" i="3"/>
  <c r="K174" i="3"/>
  <c r="P173" i="3"/>
  <c r="O173" i="3"/>
  <c r="K173" i="3"/>
  <c r="P172" i="3"/>
  <c r="O172" i="3"/>
  <c r="K172" i="3"/>
  <c r="P171" i="3"/>
  <c r="O171" i="3"/>
  <c r="K171" i="3"/>
  <c r="P170" i="3"/>
  <c r="O170" i="3"/>
  <c r="K170" i="3"/>
  <c r="P169" i="3"/>
  <c r="O169" i="3"/>
  <c r="K169" i="3"/>
  <c r="P168" i="3"/>
  <c r="O168" i="3"/>
  <c r="K168" i="3"/>
  <c r="P167" i="3"/>
  <c r="O167" i="3"/>
  <c r="K167" i="3"/>
  <c r="P166" i="3"/>
  <c r="O166" i="3"/>
  <c r="K166" i="3"/>
  <c r="P165" i="3"/>
  <c r="O165" i="3"/>
  <c r="K165" i="3"/>
  <c r="P164" i="3"/>
  <c r="O164" i="3"/>
  <c r="K164" i="3"/>
  <c r="K163" i="3"/>
  <c r="K161" i="3"/>
  <c r="K159" i="3"/>
  <c r="P158" i="3"/>
  <c r="O158" i="3"/>
  <c r="K158" i="3"/>
  <c r="P157" i="3"/>
  <c r="O157" i="3"/>
  <c r="K157" i="3"/>
  <c r="P156" i="3"/>
  <c r="O156" i="3"/>
  <c r="K156" i="3"/>
  <c r="P155" i="3"/>
  <c r="O155" i="3"/>
  <c r="K155" i="3"/>
  <c r="P154" i="3"/>
  <c r="O154" i="3"/>
  <c r="K154" i="3"/>
  <c r="P153" i="3"/>
  <c r="O153" i="3"/>
  <c r="K153" i="3"/>
  <c r="P152" i="3"/>
  <c r="O152" i="3"/>
  <c r="K152" i="3"/>
  <c r="P151" i="3"/>
  <c r="O151" i="3"/>
  <c r="K151" i="3"/>
  <c r="P150" i="3"/>
  <c r="O150" i="3"/>
  <c r="K150" i="3"/>
  <c r="P149" i="3"/>
  <c r="O149" i="3"/>
  <c r="K149" i="3"/>
  <c r="P148" i="3"/>
  <c r="O148" i="3"/>
  <c r="K148" i="3"/>
  <c r="P147" i="3"/>
  <c r="O147" i="3"/>
  <c r="K147" i="3"/>
  <c r="P146" i="3"/>
  <c r="O146" i="3"/>
  <c r="K146" i="3"/>
  <c r="P145" i="3"/>
  <c r="O145" i="3"/>
  <c r="K145" i="3"/>
  <c r="P144" i="3"/>
  <c r="O144" i="3"/>
  <c r="K144" i="3"/>
  <c r="P143" i="3"/>
  <c r="O143" i="3"/>
  <c r="K143" i="3"/>
  <c r="P142" i="3"/>
  <c r="O142" i="3"/>
  <c r="K142" i="3"/>
  <c r="P141" i="3"/>
  <c r="O141" i="3"/>
  <c r="K141" i="3"/>
  <c r="P140" i="3"/>
  <c r="O140" i="3"/>
  <c r="K140" i="3"/>
  <c r="P139" i="3"/>
  <c r="O139" i="3"/>
  <c r="K139" i="3"/>
  <c r="P138" i="3"/>
  <c r="O138" i="3"/>
  <c r="K138" i="3"/>
  <c r="P137" i="3"/>
  <c r="O137" i="3"/>
  <c r="K137" i="3"/>
  <c r="P136" i="3"/>
  <c r="O136" i="3"/>
  <c r="K136" i="3"/>
  <c r="P135" i="3"/>
  <c r="O135" i="3"/>
  <c r="K135" i="3"/>
  <c r="P134" i="3"/>
  <c r="O134" i="3"/>
  <c r="K134" i="3"/>
  <c r="P133" i="3"/>
  <c r="O133" i="3"/>
  <c r="K133" i="3"/>
  <c r="P132" i="3"/>
  <c r="O132" i="3"/>
  <c r="K132" i="3"/>
  <c r="P131" i="3"/>
  <c r="O131" i="3"/>
  <c r="K131" i="3"/>
  <c r="P130" i="3"/>
  <c r="O130" i="3"/>
  <c r="K130" i="3"/>
  <c r="P129" i="3"/>
  <c r="O129" i="3"/>
  <c r="K129" i="3"/>
  <c r="P128" i="3"/>
  <c r="O128" i="3"/>
  <c r="K128" i="3"/>
  <c r="P127" i="3"/>
  <c r="O127" i="3"/>
  <c r="K127" i="3"/>
  <c r="P126" i="3"/>
  <c r="O126" i="3"/>
  <c r="K126" i="3"/>
  <c r="P125" i="3"/>
  <c r="O125" i="3"/>
  <c r="K125" i="3"/>
  <c r="P123" i="3"/>
  <c r="O123" i="3"/>
  <c r="K123" i="3"/>
  <c r="P122" i="3"/>
  <c r="O122" i="3"/>
  <c r="K122" i="3"/>
  <c r="P121" i="3"/>
  <c r="O121" i="3"/>
  <c r="K121" i="3"/>
  <c r="P120" i="3"/>
  <c r="O120" i="3"/>
  <c r="K120" i="3"/>
  <c r="P119" i="3"/>
  <c r="O119" i="3"/>
  <c r="K119" i="3"/>
  <c r="P118" i="3"/>
  <c r="O118" i="3"/>
  <c r="K118" i="3"/>
  <c r="P117" i="3"/>
  <c r="O117" i="3"/>
  <c r="K117" i="3"/>
  <c r="P116" i="3"/>
  <c r="O116" i="3"/>
  <c r="K116" i="3"/>
  <c r="P115" i="3"/>
  <c r="O115" i="3"/>
  <c r="K115" i="3"/>
  <c r="P114" i="3"/>
  <c r="O114" i="3"/>
  <c r="K114" i="3"/>
  <c r="P113" i="3"/>
  <c r="O113" i="3"/>
  <c r="K113" i="3"/>
  <c r="P112" i="3"/>
  <c r="O112" i="3"/>
  <c r="K112" i="3"/>
  <c r="P110" i="3"/>
  <c r="O110" i="3"/>
  <c r="K110" i="3"/>
  <c r="P109" i="3"/>
  <c r="O109" i="3"/>
  <c r="K109" i="3"/>
  <c r="P108" i="3"/>
  <c r="O108" i="3"/>
  <c r="K108" i="3"/>
  <c r="P107" i="3"/>
  <c r="O107" i="3"/>
  <c r="K107" i="3"/>
  <c r="P106" i="3"/>
  <c r="O106" i="3"/>
  <c r="K106" i="3"/>
  <c r="P105" i="3"/>
  <c r="O105" i="3"/>
  <c r="K105" i="3"/>
  <c r="P104" i="3"/>
  <c r="O104" i="3"/>
  <c r="K104" i="3"/>
  <c r="P103" i="3"/>
  <c r="O103" i="3"/>
  <c r="K103" i="3"/>
  <c r="P102" i="3"/>
  <c r="O102" i="3"/>
  <c r="K102" i="3"/>
  <c r="P101" i="3"/>
  <c r="O101" i="3"/>
  <c r="K101" i="3"/>
  <c r="P100" i="3"/>
  <c r="O100" i="3"/>
  <c r="K100" i="3"/>
  <c r="P99" i="3"/>
  <c r="O99" i="3"/>
  <c r="K99" i="3"/>
  <c r="P98" i="3"/>
  <c r="O98" i="3"/>
  <c r="K98" i="3"/>
  <c r="P97" i="3"/>
  <c r="O97" i="3"/>
  <c r="K97" i="3"/>
  <c r="P96" i="3"/>
  <c r="O96" i="3"/>
  <c r="K96" i="3"/>
  <c r="P95" i="3"/>
  <c r="O95" i="3"/>
  <c r="K95" i="3"/>
  <c r="P94" i="3"/>
  <c r="O94" i="3"/>
  <c r="K94" i="3"/>
  <c r="P93" i="3"/>
  <c r="O93" i="3"/>
  <c r="K93" i="3"/>
  <c r="P92" i="3"/>
  <c r="O92" i="3"/>
  <c r="K92" i="3"/>
  <c r="P91" i="3"/>
  <c r="O91" i="3"/>
  <c r="K91" i="3"/>
  <c r="P90" i="3"/>
  <c r="O90" i="3"/>
  <c r="K90" i="3"/>
  <c r="P89" i="3"/>
  <c r="O89" i="3"/>
  <c r="K89" i="3"/>
  <c r="P88" i="3"/>
  <c r="O88" i="3"/>
  <c r="K88" i="3"/>
  <c r="P87" i="3"/>
  <c r="O87" i="3"/>
  <c r="K87" i="3"/>
  <c r="P86" i="3"/>
  <c r="O86" i="3"/>
  <c r="K86" i="3"/>
  <c r="P85" i="3"/>
  <c r="O85" i="3"/>
  <c r="K85" i="3"/>
  <c r="P84" i="3"/>
  <c r="O84" i="3"/>
  <c r="K84" i="3"/>
  <c r="P83" i="3"/>
  <c r="O83" i="3"/>
  <c r="K83" i="3"/>
  <c r="P82" i="3"/>
  <c r="O82" i="3"/>
  <c r="K82" i="3"/>
  <c r="P81" i="3"/>
  <c r="O81" i="3"/>
  <c r="K81" i="3"/>
  <c r="P80" i="3"/>
  <c r="O80" i="3"/>
  <c r="K80" i="3"/>
  <c r="P79" i="3"/>
  <c r="O79" i="3"/>
  <c r="K79" i="3"/>
  <c r="P78" i="3"/>
  <c r="O78" i="3"/>
  <c r="K78" i="3"/>
  <c r="P77" i="3"/>
  <c r="O77" i="3"/>
  <c r="K77" i="3"/>
  <c r="P76" i="3"/>
  <c r="K76" i="3"/>
  <c r="P75" i="3"/>
  <c r="K75" i="3"/>
  <c r="K74" i="3"/>
  <c r="P72" i="3"/>
  <c r="K72" i="3"/>
  <c r="P71" i="3"/>
  <c r="O71" i="3"/>
  <c r="K71" i="3"/>
  <c r="P70" i="3"/>
  <c r="O70" i="3"/>
  <c r="K70" i="3"/>
  <c r="P69" i="3"/>
  <c r="O69" i="3"/>
  <c r="K69" i="3"/>
  <c r="P68" i="3"/>
  <c r="O68" i="3"/>
  <c r="K68" i="3"/>
  <c r="P67" i="3"/>
  <c r="O67" i="3"/>
  <c r="K67" i="3"/>
  <c r="P66" i="3"/>
  <c r="O66" i="3"/>
  <c r="K66" i="3"/>
  <c r="P65" i="3"/>
  <c r="O65" i="3"/>
  <c r="K65" i="3"/>
  <c r="K64" i="3"/>
  <c r="K62" i="3"/>
  <c r="P61" i="3"/>
  <c r="K61" i="3"/>
  <c r="P60" i="3"/>
  <c r="K60" i="3"/>
  <c r="P59" i="3"/>
  <c r="K59" i="3"/>
  <c r="P58" i="3"/>
  <c r="K58" i="3"/>
  <c r="K57" i="3"/>
  <c r="K55" i="3"/>
  <c r="P54" i="3"/>
  <c r="K54" i="3"/>
  <c r="P53" i="3"/>
  <c r="K53" i="3"/>
  <c r="P52" i="3"/>
  <c r="K52" i="3"/>
  <c r="P51" i="3"/>
  <c r="K51" i="3"/>
  <c r="P50" i="3"/>
  <c r="K50" i="3"/>
  <c r="P49" i="3"/>
  <c r="K49" i="3"/>
  <c r="P48" i="3"/>
  <c r="K48" i="3"/>
  <c r="P47" i="3"/>
  <c r="K47" i="3"/>
  <c r="P46" i="3"/>
  <c r="K46" i="3"/>
  <c r="K45" i="3"/>
  <c r="O43" i="3"/>
  <c r="K43" i="3"/>
  <c r="P42" i="3"/>
  <c r="O42" i="3"/>
  <c r="K42" i="3"/>
  <c r="P41" i="3"/>
  <c r="O41" i="3"/>
  <c r="K41" i="3"/>
  <c r="P40" i="3"/>
  <c r="O40" i="3"/>
  <c r="K40" i="3"/>
  <c r="P39" i="3"/>
  <c r="O39" i="3"/>
  <c r="K39" i="3"/>
  <c r="P38" i="3"/>
  <c r="O38" i="3"/>
  <c r="K38" i="3"/>
  <c r="P37" i="3"/>
  <c r="O37" i="3"/>
  <c r="K37" i="3"/>
  <c r="P36" i="3"/>
  <c r="O36" i="3"/>
  <c r="K36" i="3"/>
  <c r="P35" i="3"/>
  <c r="O35" i="3"/>
  <c r="K35" i="3"/>
  <c r="P34" i="3"/>
  <c r="O34" i="3"/>
  <c r="K34" i="3"/>
  <c r="P33" i="3"/>
  <c r="O33" i="3"/>
  <c r="K33" i="3"/>
  <c r="P32" i="3"/>
  <c r="O32" i="3"/>
  <c r="K32" i="3"/>
  <c r="P31" i="3"/>
  <c r="O31" i="3"/>
  <c r="K31" i="3"/>
  <c r="P30" i="3"/>
  <c r="O30" i="3"/>
  <c r="K30" i="3"/>
  <c r="P29" i="3"/>
  <c r="O29" i="3"/>
  <c r="K29" i="3"/>
  <c r="P28" i="3"/>
  <c r="O28" i="3"/>
  <c r="K28" i="3"/>
  <c r="P27" i="3"/>
  <c r="O27" i="3"/>
  <c r="K27" i="3"/>
  <c r="P26" i="3"/>
  <c r="O26" i="3"/>
  <c r="K26" i="3"/>
  <c r="P25" i="3"/>
  <c r="O25" i="3"/>
  <c r="K25" i="3"/>
  <c r="P24" i="3"/>
  <c r="O24" i="3"/>
  <c r="K24" i="3"/>
  <c r="P23" i="3"/>
  <c r="O23" i="3"/>
  <c r="K23" i="3"/>
  <c r="P22" i="3"/>
  <c r="O22" i="3"/>
  <c r="K22" i="3"/>
  <c r="P21" i="3"/>
  <c r="O21" i="3"/>
  <c r="K21" i="3"/>
  <c r="P20" i="3"/>
  <c r="O20" i="3"/>
  <c r="K20" i="3"/>
  <c r="P19" i="3"/>
  <c r="O19" i="3"/>
  <c r="K19" i="3"/>
  <c r="P18" i="3"/>
  <c r="O18" i="3"/>
  <c r="K18" i="3"/>
  <c r="P17" i="3"/>
  <c r="O17" i="3"/>
  <c r="K17" i="3"/>
  <c r="P16" i="3"/>
  <c r="O16" i="3"/>
  <c r="K16" i="3"/>
  <c r="P15" i="3"/>
  <c r="O15" i="3"/>
  <c r="K15" i="3"/>
  <c r="P14" i="3"/>
  <c r="O14" i="3"/>
  <c r="K14" i="3"/>
  <c r="P13" i="3"/>
  <c r="O13" i="3"/>
  <c r="K13" i="3"/>
  <c r="P12" i="3"/>
  <c r="O12" i="3"/>
  <c r="K12" i="3"/>
  <c r="P11" i="3"/>
  <c r="O11" i="3"/>
  <c r="K11" i="3"/>
  <c r="P10" i="3"/>
  <c r="O10" i="3"/>
  <c r="M10" i="3"/>
  <c r="K10" i="3"/>
  <c r="T9" i="3"/>
  <c r="U9" i="3" s="1"/>
  <c r="V9" i="3" s="1"/>
  <c r="W9" i="3" s="1"/>
  <c r="X9" i="3" s="1"/>
  <c r="Y9" i="3" s="1"/>
  <c r="Z9" i="3" s="1"/>
  <c r="AA9" i="3" s="1"/>
  <c r="AB9" i="3" s="1"/>
  <c r="AC9" i="3" s="1"/>
  <c r="AD9" i="3" s="1"/>
  <c r="AE9" i="3" s="1"/>
  <c r="AF9" i="3" s="1"/>
  <c r="AG9" i="3" s="1"/>
  <c r="AH9" i="3" s="1"/>
  <c r="AI9" i="3" s="1"/>
  <c r="AJ9" i="3" s="1"/>
  <c r="AK9" i="3" s="1"/>
  <c r="AL9" i="3" s="1"/>
  <c r="AM9" i="3" s="1"/>
  <c r="AN9" i="3" s="1"/>
  <c r="AO9" i="3" s="1"/>
  <c r="AP9" i="3" s="1"/>
  <c r="AQ9" i="3" s="1"/>
  <c r="AR9" i="3" s="1"/>
  <c r="AS9" i="3" s="1"/>
  <c r="AT9" i="3" s="1"/>
  <c r="AU9" i="3" s="1"/>
  <c r="AV9" i="3" s="1"/>
  <c r="AW9" i="3" s="1"/>
  <c r="AX9" i="3" s="1"/>
  <c r="AY9" i="3" s="1"/>
  <c r="AZ9" i="3" s="1"/>
  <c r="BA9" i="3" s="1"/>
  <c r="BB9" i="3" s="1"/>
  <c r="BC9" i="3" s="1"/>
  <c r="BD9" i="3" s="1"/>
  <c r="BE9" i="3" s="1"/>
  <c r="BF9" i="3" s="1"/>
  <c r="BG9" i="3" s="1"/>
  <c r="BH9" i="3" s="1"/>
  <c r="BI9" i="3" s="1"/>
  <c r="M234" i="3" l="1"/>
  <c r="BJ234" i="3"/>
  <c r="P234" i="3"/>
  <c r="O234" i="3"/>
  <c r="Q10" i="3"/>
  <c r="K234" i="3"/>
  <c r="Q234" i="3" l="1"/>
</calcChain>
</file>

<file path=xl/sharedStrings.xml><?xml version="1.0" encoding="utf-8"?>
<sst xmlns="http://schemas.openxmlformats.org/spreadsheetml/2006/main" count="972" uniqueCount="211">
  <si>
    <t>CONSEJO NACIONAL PARA EL VIH Y EL SIDA</t>
  </si>
  <si>
    <t>Monitores Financieros</t>
  </si>
  <si>
    <t>Transportacion</t>
  </si>
  <si>
    <t>Juridica</t>
  </si>
  <si>
    <t>RECURSOS GUBERNAMENTALES</t>
  </si>
  <si>
    <t>Financiera</t>
  </si>
  <si>
    <t>INVENTARIO DE MATERIAL GASTABLE</t>
  </si>
  <si>
    <t>Detalle</t>
  </si>
  <si>
    <t>Precio Unitario</t>
  </si>
  <si>
    <t>Inventario inicial</t>
  </si>
  <si>
    <t>Inventario Final</t>
  </si>
  <si>
    <t>SUBCUENTA</t>
  </si>
  <si>
    <t>CCP-AUX</t>
  </si>
  <si>
    <t>FONDO MUNDIAL</t>
  </si>
  <si>
    <t>Cantidad</t>
  </si>
  <si>
    <t>Valor en RD$</t>
  </si>
  <si>
    <t>cantidad</t>
  </si>
  <si>
    <t>2.3.9.2</t>
  </si>
  <si>
    <t>2.3.9.2.01</t>
  </si>
  <si>
    <t>Almohadillas para sellos</t>
  </si>
  <si>
    <t>U/D</t>
  </si>
  <si>
    <t>Banda de Gomas</t>
  </si>
  <si>
    <t>Caja</t>
  </si>
  <si>
    <t xml:space="preserve">Bandejas Metal de Escritorio </t>
  </si>
  <si>
    <t>Bandejas Plásticas de Escritorio</t>
  </si>
  <si>
    <t>Banderitas 5/1</t>
  </si>
  <si>
    <t>Paq</t>
  </si>
  <si>
    <t>Boligrafo Azul (Caja 12)</t>
  </si>
  <si>
    <t>Black Toner For e-STUDIO 477/527S</t>
  </si>
  <si>
    <t>Black drum e477</t>
  </si>
  <si>
    <t>Calculadoras de bolsillo</t>
  </si>
  <si>
    <t>Calculadoras pequeñas (N.I)</t>
  </si>
  <si>
    <t>Calculadoras Electrica</t>
  </si>
  <si>
    <t>Carpetas 1/2</t>
  </si>
  <si>
    <t>Carpetas 1/2 (N.I.)</t>
  </si>
  <si>
    <t>Carpeta de Vinil No. 1</t>
  </si>
  <si>
    <t>Carpeta de Vinil No. 2 (N.I.)</t>
  </si>
  <si>
    <t>Carpeta de Vinil No. 3 (N.I.)</t>
  </si>
  <si>
    <t>Carpeta de Vinil No. 4 (N.I.)</t>
  </si>
  <si>
    <t>Carpeta de Vinil No. 5</t>
  </si>
  <si>
    <t>Cera para contar dinero</t>
  </si>
  <si>
    <t>Chincheta 100/1</t>
  </si>
  <si>
    <t xml:space="preserve">Cinta Adhesiva Grande </t>
  </si>
  <si>
    <t>Cinta para Maquina sumadora</t>
  </si>
  <si>
    <t>Cinta para Maquina sumadora (N.I)</t>
  </si>
  <si>
    <t>Clip Grande (N.I)</t>
  </si>
  <si>
    <t>Clip Pequeño (N.I)</t>
  </si>
  <si>
    <t>Clip de colores</t>
  </si>
  <si>
    <t>Clip de colores (N.I)</t>
  </si>
  <si>
    <t>Corrector Liquido</t>
  </si>
  <si>
    <t>Dispensador de Tape</t>
  </si>
  <si>
    <t>Felpa Azul 12/1</t>
  </si>
  <si>
    <t>Felpa Negra 12/1 (N.I)</t>
  </si>
  <si>
    <t>Felpa Roja (N.I)</t>
  </si>
  <si>
    <t>Felpa Verde 12/1</t>
  </si>
  <si>
    <t xml:space="preserve">Folder con Bolsillo </t>
  </si>
  <si>
    <t>Folder con Bolsillo satinados</t>
  </si>
  <si>
    <t xml:space="preserve">cajas </t>
  </si>
  <si>
    <t xml:space="preserve"> </t>
  </si>
  <si>
    <t>Folder 8 1/2 x 11</t>
  </si>
  <si>
    <t>Folder 8 1/2 x 11 Azul</t>
  </si>
  <si>
    <t>Fusor-TR-Unit-4710-120</t>
  </si>
  <si>
    <t>Fusor-TR-Unit-4710-2030</t>
  </si>
  <si>
    <t>Gafetes 50/1</t>
  </si>
  <si>
    <t>Gancho Billetero 1 1/4 32 mm (12/1)</t>
  </si>
  <si>
    <t xml:space="preserve">Cajas </t>
  </si>
  <si>
    <t>Gancho Billetero 25 mm (12/1)</t>
  </si>
  <si>
    <t>Gancho Billetero 15 mm (12/1)</t>
  </si>
  <si>
    <t>Gancho Billetero 51 mm (12/1)</t>
  </si>
  <si>
    <t>Gomas de Borrar</t>
  </si>
  <si>
    <t>Grapadora  (N.I.)</t>
  </si>
  <si>
    <t>Grapas (Para grapadora Grande)</t>
  </si>
  <si>
    <t>Grapas Normales</t>
  </si>
  <si>
    <t>Grapas Normales (N.I.)</t>
  </si>
  <si>
    <t>2.3.9.3</t>
  </si>
  <si>
    <t>2.3.9.3.01</t>
  </si>
  <si>
    <t>Guantes de Latex  AMER (L) 100/0</t>
  </si>
  <si>
    <t>Kit-fusor 110v-B5L35a</t>
  </si>
  <si>
    <t>Lapiz adhesivo de 40 GR (UHU)</t>
  </si>
  <si>
    <t>Uhu Liquido 60 ml</t>
  </si>
  <si>
    <t>Lapiz de Carbon</t>
  </si>
  <si>
    <t>Libreta Pequeña  (N.I)</t>
  </si>
  <si>
    <t>Libreta Rayada 8 1/2 x 11 (N.I)</t>
  </si>
  <si>
    <t>Libros Record</t>
  </si>
  <si>
    <t>Marcador para CD (N.I)</t>
  </si>
  <si>
    <t>Marcador de pizarra Colores</t>
  </si>
  <si>
    <t>Masking Tape Grande</t>
  </si>
  <si>
    <t>Notitas Adhesiva 3x3 (Post-it)</t>
  </si>
  <si>
    <t>Notitas Adhesiva 3x5 (Post-it)</t>
  </si>
  <si>
    <t>Notitas Adhesiva 4x6 (Post-it)</t>
  </si>
  <si>
    <t>Notitas Adhesiva 5x8 (Post-it)</t>
  </si>
  <si>
    <t>Perforadoras de 2 Hoyos</t>
  </si>
  <si>
    <t>Perforadoras de 3 Hoyos</t>
  </si>
  <si>
    <t>Pila AA (N.I)</t>
  </si>
  <si>
    <t xml:space="preserve">Pila AAA </t>
  </si>
  <si>
    <t>Porta CD</t>
  </si>
  <si>
    <t>Porta Clip con iman</t>
  </si>
  <si>
    <t>Porta Lápiz</t>
  </si>
  <si>
    <t>Protectores Plásticos 100/1 (N.I.)</t>
  </si>
  <si>
    <t>PAQ</t>
  </si>
  <si>
    <t>28/72025</t>
  </si>
  <si>
    <t>Reglas de 12"</t>
  </si>
  <si>
    <t>Resaltadores de colores (N.I.)</t>
  </si>
  <si>
    <t>2.3.3.1</t>
  </si>
  <si>
    <t>2.3.3.1.01</t>
  </si>
  <si>
    <t>Resma de hilo blanca 8½ x 11</t>
  </si>
  <si>
    <t>Resma Papel Bon 8 1/2 x 11</t>
  </si>
  <si>
    <t>Resma Papel Bon 8 1/2 x 11 de colores</t>
  </si>
  <si>
    <t>Resma Papel Bon 8 1/2 x 11 cartulina</t>
  </si>
  <si>
    <t>Resma papel Bon 8½ x 11  timbrada</t>
  </si>
  <si>
    <t>Resma Papel Bon 8 1/2 x 14</t>
  </si>
  <si>
    <t xml:space="preserve">Rollo de Papel para Sumadora </t>
  </si>
  <si>
    <t>rol-unit-fc34 (roller kit)</t>
  </si>
  <si>
    <t>Sacagrapas</t>
  </si>
  <si>
    <t>Sacapunta electrico</t>
  </si>
  <si>
    <t>Sacapuntas Plástico</t>
  </si>
  <si>
    <t>3/0921</t>
  </si>
  <si>
    <t xml:space="preserve">Separadores Alfabeticos </t>
  </si>
  <si>
    <t>separadores con pestaña 5/1</t>
  </si>
  <si>
    <t>Separadores Numericos (N.I)</t>
  </si>
  <si>
    <t>Sobres Blancos para Cartas</t>
  </si>
  <si>
    <t>Sobres Manila Jumbo 14x17</t>
  </si>
  <si>
    <t>Sobres Manila Timbrada 9x12</t>
  </si>
  <si>
    <t xml:space="preserve">Sobres Manila Timbrado 10x15 </t>
  </si>
  <si>
    <t>Sobres Manila 9x12</t>
  </si>
  <si>
    <t>Sobres Manila 9x12 timbrado</t>
  </si>
  <si>
    <t>Sumadora electricas pequeñas</t>
  </si>
  <si>
    <t>Sumadora electricas sharp</t>
  </si>
  <si>
    <t>Tape (Cinta Adhesiva)  doble cara</t>
  </si>
  <si>
    <t>Tape (Cinta Adhesiva) (N.I)</t>
  </si>
  <si>
    <t>Tambor 32a CF232A</t>
  </si>
  <si>
    <t>Tijeras</t>
  </si>
  <si>
    <t>Tinta en gotero azul</t>
  </si>
  <si>
    <t>Tinta para sello negra roll on</t>
  </si>
  <si>
    <t>Tinta para sello roja roll on</t>
  </si>
  <si>
    <t>Toner bag e-2050-2051-2550-2551-2000</t>
  </si>
  <si>
    <t>Toner bag e-2050-2051-2550-2551-2001</t>
  </si>
  <si>
    <t>Toner HP 26a</t>
  </si>
  <si>
    <t>FONDO MUNDIAL 97</t>
  </si>
  <si>
    <t>Toner HP 281A (Negro)</t>
  </si>
  <si>
    <t>Toner HP 305A (Cyan)</t>
  </si>
  <si>
    <t>Toner HP 305A (Magenta) (N.I.)</t>
  </si>
  <si>
    <t>Toner HP 305A (Amarillo)</t>
  </si>
  <si>
    <t>Toner HP CE 30A Negro</t>
  </si>
  <si>
    <t>Toner HP CE255X Negro</t>
  </si>
  <si>
    <t>Toner HP CE255a Negro</t>
  </si>
  <si>
    <t>Toner Toshiba T-4710 (Negro) (N.I.)</t>
  </si>
  <si>
    <t>Toner toshiba E-2520 Negro</t>
  </si>
  <si>
    <t>Toner toshiba E-2520 Magenta</t>
  </si>
  <si>
    <t>Toner toshiba E-2520 Cyan</t>
  </si>
  <si>
    <t>Toner toshiba E-2520 yellow</t>
  </si>
  <si>
    <t>Toner HP Laser Jet 212a negro</t>
  </si>
  <si>
    <t>Toner HP Laser Jet 212a yellow</t>
  </si>
  <si>
    <t>Toner HP Laser Jet 212a Cyan</t>
  </si>
  <si>
    <t>Toner HP Laser Jet 212a Magenta</t>
  </si>
  <si>
    <t>Toner HP Laser Jet 213a yellow</t>
  </si>
  <si>
    <t>Toner HP Laser Jet 213a Cyan</t>
  </si>
  <si>
    <t>Toner HP Laser Jet 213a Magenta</t>
  </si>
  <si>
    <t>Toner HP Laser Jet 213a negro</t>
  </si>
  <si>
    <t>Toner HP Laser Jet 414x negro</t>
  </si>
  <si>
    <t>Toner HP Laser Jet 414x yellow</t>
  </si>
  <si>
    <t>Toner HP Laser Jet 414x cyan</t>
  </si>
  <si>
    <t>Toner HP Laser Jet 414x magenta</t>
  </si>
  <si>
    <t>Toner HP Laser Jet 230a amarillo</t>
  </si>
  <si>
    <t>Toner HP Laser Jet 230a Cyan</t>
  </si>
  <si>
    <t>Toner HP Laser Jet 230a magenta</t>
  </si>
  <si>
    <t>Toner HP Laser Jet 230a negro</t>
  </si>
  <si>
    <t>Toner HP 202 A Negro</t>
  </si>
  <si>
    <t>Toner HP 202 A Cyan</t>
  </si>
  <si>
    <t>Toner HP 202 A Amarillo</t>
  </si>
  <si>
    <t>Toner HP 202 A Magenta</t>
  </si>
  <si>
    <t>Enc. Almacen</t>
  </si>
  <si>
    <t>Enc. Seccion Servicios Generales</t>
  </si>
  <si>
    <t>Enc. Dep Administrativo Financiero</t>
  </si>
  <si>
    <t>Enc. Auditoria</t>
  </si>
  <si>
    <t>JHORDAN VICENTE</t>
  </si>
  <si>
    <t>D. ejecutiva</t>
  </si>
  <si>
    <t>RRHH</t>
  </si>
  <si>
    <t>Secc de Bienes</t>
  </si>
  <si>
    <t>Planificacion</t>
  </si>
  <si>
    <t>Compras</t>
  </si>
  <si>
    <t>Prensa</t>
  </si>
  <si>
    <t>Archivo y Correspondencia</t>
  </si>
  <si>
    <t>Acceso a la Informacion</t>
  </si>
  <si>
    <t>D. Ejecutiva</t>
  </si>
  <si>
    <t>G. tecnica</t>
  </si>
  <si>
    <t>Resma de hilo blanca 8½ x 12</t>
  </si>
  <si>
    <t>Folder Colgantes (pendaflex)</t>
  </si>
  <si>
    <t>Chincheta 100/2</t>
  </si>
  <si>
    <t>g. tecnica</t>
  </si>
  <si>
    <t>G.Administrativa</t>
  </si>
  <si>
    <t>d. ejecutiva</t>
  </si>
  <si>
    <t>secc de servicios</t>
  </si>
  <si>
    <t>Poblaciones Claves</t>
  </si>
  <si>
    <t>G.tecnica</t>
  </si>
  <si>
    <t>transporte</t>
  </si>
  <si>
    <t>Secc de Biene</t>
  </si>
  <si>
    <t>monitores Financieros</t>
  </si>
  <si>
    <t>Secc de servicios</t>
  </si>
  <si>
    <t>G, Tecnica</t>
  </si>
  <si>
    <t>Secc de Servicios</t>
  </si>
  <si>
    <t>Archivo y  Correspondencia</t>
  </si>
  <si>
    <t>almacen</t>
  </si>
  <si>
    <t>2.3.9.6</t>
  </si>
  <si>
    <t>2.3.9.6.01</t>
  </si>
  <si>
    <t>Folder con Bolsillo satinados con bolsillo</t>
  </si>
  <si>
    <t>PARES</t>
  </si>
  <si>
    <t>MARZO 2026</t>
  </si>
  <si>
    <t>Salidas MARZO 2026</t>
  </si>
  <si>
    <r>
      <t xml:space="preserve">CORRESPONDIENTE AL MES DE TRIMESTRE ENERO-MARZO </t>
    </r>
    <r>
      <rPr>
        <b/>
        <sz val="16"/>
        <color theme="4"/>
        <rFont val="Arial"/>
        <family val="2"/>
      </rPr>
      <t>2026</t>
    </r>
  </si>
  <si>
    <t>Entradas 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</si>
</sst>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??_-;_-@_-"/>
    <numFmt numFmtId="165" formatCode="_(&quot;RD$&quot;* #,##0.00_);_(&quot;RD$&quot;* \(#,##0.00\);_(&quot;RD$&quot;* &quot;-&quot;??_);_(@_)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6"/>
      <name val="Arial"/>
      <family val="2"/>
    </font>
    <font>
      <b/>
      <sz val="16"/>
      <color indexed="18"/>
      <name val="Arial"/>
      <family val="2"/>
    </font>
    <font>
      <b/>
      <sz val="16"/>
      <name val="Arial"/>
      <family val="2"/>
    </font>
    <font>
      <b/>
      <sz val="16"/>
      <color rgb="FF00B0F0"/>
      <name val="Arial"/>
      <family val="2"/>
    </font>
    <font>
      <b/>
      <sz val="16"/>
      <color rgb="FFC00000"/>
      <name val="Arial"/>
      <family val="2"/>
    </font>
    <font>
      <b/>
      <sz val="16"/>
      <color theme="4"/>
      <name val="Arial"/>
      <family val="2"/>
    </font>
    <font>
      <b/>
      <i/>
      <sz val="16"/>
      <name val="Arial"/>
      <family val="2"/>
    </font>
    <font>
      <b/>
      <sz val="16"/>
      <color theme="1"/>
      <name val="Aptos Narrow"/>
      <family val="2"/>
      <scheme val="minor"/>
    </font>
    <font>
      <b/>
      <sz val="16"/>
      <name val="Aptos Narrow"/>
      <family val="2"/>
      <scheme val="minor"/>
    </font>
    <font>
      <sz val="14"/>
      <name val="Aptos Narrow"/>
      <family val="2"/>
      <scheme val="minor"/>
    </font>
    <font>
      <b/>
      <sz val="16"/>
      <color rgb="FFFF0000"/>
      <name val="Arial"/>
      <family val="2"/>
    </font>
    <font>
      <sz val="8"/>
      <name val="Aptos Narrow"/>
      <family val="2"/>
      <scheme val="minor"/>
    </font>
    <font>
      <b/>
      <sz val="2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 applyProtection="1">
      <alignment horizontal="center"/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/>
    </xf>
    <xf numFmtId="0" fontId="4" fillId="2" borderId="0" xfId="0" applyFont="1" applyFill="1"/>
    <xf numFmtId="0" fontId="4" fillId="2" borderId="4" xfId="0" applyFont="1" applyFill="1" applyBorder="1" applyAlignment="1">
      <alignment horizontal="center"/>
    </xf>
    <xf numFmtId="0" fontId="4" fillId="2" borderId="4" xfId="0" applyFont="1" applyFill="1" applyBorder="1"/>
    <xf numFmtId="0" fontId="4" fillId="2" borderId="5" xfId="0" applyFont="1" applyFill="1" applyBorder="1"/>
    <xf numFmtId="0" fontId="4" fillId="2" borderId="6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0" fillId="2" borderId="0" xfId="0" applyFont="1" applyFill="1"/>
    <xf numFmtId="0" fontId="11" fillId="2" borderId="4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14" fontId="4" fillId="2" borderId="4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left"/>
    </xf>
    <xf numFmtId="44" fontId="4" fillId="2" borderId="4" xfId="2" applyFont="1" applyFill="1" applyBorder="1" applyAlignment="1">
      <alignment horizontal="left"/>
    </xf>
    <xf numFmtId="0" fontId="4" fillId="2" borderId="0" xfId="2" applyNumberFormat="1" applyFont="1" applyFill="1" applyBorder="1" applyAlignment="1">
      <alignment horizontal="left"/>
    </xf>
    <xf numFmtId="164" fontId="6" fillId="2" borderId="4" xfId="0" applyNumberFormat="1" applyFont="1" applyFill="1" applyBorder="1" applyAlignment="1">
      <alignment horizontal="center"/>
    </xf>
    <xf numFmtId="44" fontId="4" fillId="2" borderId="0" xfId="2" applyFont="1" applyFill="1" applyBorder="1" applyAlignment="1">
      <alignment horizontal="left"/>
    </xf>
    <xf numFmtId="0" fontId="12" fillId="2" borderId="4" xfId="0" applyFont="1" applyFill="1" applyBorder="1" applyAlignment="1">
      <alignment horizontal="left"/>
    </xf>
    <xf numFmtId="0" fontId="13" fillId="2" borderId="0" xfId="0" applyFont="1" applyFill="1"/>
    <xf numFmtId="164" fontId="6" fillId="2" borderId="0" xfId="0" applyNumberFormat="1" applyFont="1" applyFill="1" applyAlignment="1">
      <alignment horizontal="center"/>
    </xf>
    <xf numFmtId="0" fontId="4" fillId="2" borderId="4" xfId="2" applyNumberFormat="1" applyFont="1" applyFill="1" applyBorder="1" applyAlignment="1">
      <alignment horizontal="left"/>
    </xf>
    <xf numFmtId="0" fontId="6" fillId="2" borderId="4" xfId="2" applyNumberFormat="1" applyFont="1" applyFill="1" applyBorder="1" applyAlignment="1">
      <alignment horizontal="right"/>
    </xf>
    <xf numFmtId="0" fontId="6" fillId="2" borderId="4" xfId="2" applyNumberFormat="1" applyFont="1" applyFill="1" applyBorder="1" applyAlignment="1">
      <alignment horizontal="center" vertical="top"/>
    </xf>
    <xf numFmtId="165" fontId="4" fillId="2" borderId="0" xfId="0" applyNumberFormat="1" applyFont="1" applyFill="1"/>
    <xf numFmtId="43" fontId="6" fillId="2" borderId="0" xfId="1" applyFont="1" applyFill="1" applyBorder="1"/>
    <xf numFmtId="165" fontId="6" fillId="2" borderId="7" xfId="0" applyNumberFormat="1" applyFont="1" applyFill="1" applyBorder="1"/>
    <xf numFmtId="164" fontId="14" fillId="2" borderId="0" xfId="1" applyNumberFormat="1" applyFont="1" applyFill="1" applyAlignment="1">
      <alignment horizontal="right"/>
    </xf>
    <xf numFmtId="164" fontId="14" fillId="2" borderId="0" xfId="1" applyNumberFormat="1" applyFont="1" applyFill="1"/>
    <xf numFmtId="165" fontId="6" fillId="2" borderId="0" xfId="0" applyNumberFormat="1" applyFont="1" applyFill="1"/>
    <xf numFmtId="43" fontId="4" fillId="2" borderId="0" xfId="1" applyFont="1" applyFill="1"/>
    <xf numFmtId="0" fontId="6" fillId="2" borderId="0" xfId="0" applyFont="1" applyFill="1"/>
    <xf numFmtId="0" fontId="4" fillId="2" borderId="8" xfId="0" applyFont="1" applyFill="1" applyBorder="1"/>
    <xf numFmtId="43" fontId="4" fillId="2" borderId="0" xfId="0" applyNumberFormat="1" applyFont="1" applyFill="1"/>
    <xf numFmtId="43" fontId="2" fillId="2" borderId="0" xfId="0" applyNumberFormat="1" applyFont="1" applyFill="1"/>
    <xf numFmtId="44" fontId="2" fillId="2" borderId="0" xfId="0" applyNumberFormat="1" applyFont="1" applyFill="1"/>
    <xf numFmtId="164" fontId="6" fillId="2" borderId="5" xfId="0" applyNumberFormat="1" applyFont="1" applyFill="1" applyBorder="1" applyAlignment="1">
      <alignment horizontal="center"/>
    </xf>
    <xf numFmtId="0" fontId="4" fillId="2" borderId="5" xfId="2" applyNumberFormat="1" applyFont="1" applyFill="1" applyBorder="1" applyAlignment="1">
      <alignment horizontal="left"/>
    </xf>
    <xf numFmtId="0" fontId="3" fillId="2" borderId="4" xfId="0" applyFont="1" applyFill="1" applyBorder="1"/>
    <xf numFmtId="164" fontId="14" fillId="2" borderId="10" xfId="1" applyNumberFormat="1" applyFont="1" applyFill="1" applyBorder="1"/>
    <xf numFmtId="164" fontId="14" fillId="2" borderId="0" xfId="1" applyNumberFormat="1" applyFont="1" applyFill="1" applyBorder="1"/>
    <xf numFmtId="0" fontId="16" fillId="2" borderId="0" xfId="0" applyFont="1" applyFill="1" applyAlignment="1">
      <alignment horizontal="center" textRotation="90" wrapText="1"/>
    </xf>
    <xf numFmtId="0" fontId="16" fillId="2" borderId="0" xfId="0" applyFont="1" applyFill="1" applyAlignment="1">
      <alignment horizontal="center" textRotation="90" wrapText="1"/>
    </xf>
    <xf numFmtId="0" fontId="6" fillId="2" borderId="0" xfId="0" applyFont="1" applyFill="1" applyAlignment="1">
      <alignment horizontal="center" textRotation="90" wrapText="1"/>
    </xf>
    <xf numFmtId="0" fontId="6" fillId="2" borderId="0" xfId="0" applyFont="1" applyFill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/>
    </xf>
    <xf numFmtId="0" fontId="6" fillId="2" borderId="0" xfId="0" applyFont="1" applyFill="1" applyAlignment="1">
      <alignment horizont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994065</xdr:colOff>
      <xdr:row>0</xdr:row>
      <xdr:rowOff>38103</xdr:rowOff>
    </xdr:from>
    <xdr:to>
      <xdr:col>12</xdr:col>
      <xdr:colOff>1428287</xdr:colOff>
      <xdr:row>2</xdr:row>
      <xdr:rowOff>687738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B190F57-52F3-4D8F-8384-04F5E0442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77165" y="38103"/>
          <a:ext cx="5615822" cy="11830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K251"/>
  <sheetViews>
    <sheetView tabSelected="1" topLeftCell="A100" zoomScale="60" zoomScaleNormal="60" workbookViewId="0">
      <selection activeCell="R237" sqref="R237"/>
    </sheetView>
  </sheetViews>
  <sheetFormatPr baseColWidth="10" defaultColWidth="19.42578125" defaultRowHeight="21" x14ac:dyDescent="0.35"/>
  <cols>
    <col min="1" max="1" width="13.85546875" style="1" customWidth="1"/>
    <col min="2" max="2" width="19.7109375" style="1" customWidth="1"/>
    <col min="3" max="3" width="21.85546875" style="1" customWidth="1"/>
    <col min="4" max="4" width="44.140625" style="1" customWidth="1"/>
    <col min="5" max="5" width="21.5703125" style="1" customWidth="1"/>
    <col min="6" max="6" width="31.140625" style="1" customWidth="1"/>
    <col min="7" max="7" width="58.5703125" style="1" customWidth="1"/>
    <col min="8" max="8" width="19.42578125" style="1" customWidth="1"/>
    <col min="9" max="9" width="26.85546875" style="1" customWidth="1"/>
    <col min="10" max="10" width="21.85546875" style="1" customWidth="1"/>
    <col min="11" max="11" width="36.85546875" style="1" customWidth="1"/>
    <col min="12" max="12" width="18.85546875" style="1" customWidth="1"/>
    <col min="13" max="13" width="31.42578125" style="1" customWidth="1"/>
    <col min="14" max="14" width="19.85546875" style="1" customWidth="1"/>
    <col min="15" max="15" width="30.42578125" style="1" customWidth="1"/>
    <col min="16" max="16" width="19.42578125" style="1"/>
    <col min="17" max="17" width="31.5703125" style="1" customWidth="1"/>
    <col min="18" max="18" width="19.42578125" style="3"/>
    <col min="19" max="19" width="12.42578125" style="3" customWidth="1"/>
    <col min="20" max="21" width="13.42578125" style="3" customWidth="1"/>
    <col min="22" max="22" width="11.85546875" style="3" customWidth="1"/>
    <col min="23" max="26" width="12.42578125" style="3" customWidth="1"/>
    <col min="27" max="27" width="13.42578125" style="3" customWidth="1"/>
    <col min="28" max="28" width="10" style="3" customWidth="1"/>
    <col min="29" max="29" width="14.140625" style="3" customWidth="1"/>
    <col min="30" max="30" width="13.85546875" style="3" customWidth="1"/>
    <col min="31" max="31" width="13.140625" style="3" customWidth="1"/>
    <col min="32" max="32" width="10.42578125" style="3" customWidth="1"/>
    <col min="33" max="61" width="14.42578125" style="3" customWidth="1"/>
    <col min="62" max="62" width="19.42578125" style="49"/>
    <col min="63" max="16384" width="19.42578125" style="3"/>
  </cols>
  <sheetData>
    <row r="1" spans="1:63" ht="21" customHeight="1" x14ac:dyDescent="0.35">
      <c r="AH1" s="53" t="s">
        <v>179</v>
      </c>
      <c r="AI1" s="53" t="s">
        <v>181</v>
      </c>
      <c r="AJ1" s="53" t="s">
        <v>3</v>
      </c>
      <c r="AK1" s="53" t="s">
        <v>177</v>
      </c>
      <c r="AL1" s="53" t="s">
        <v>193</v>
      </c>
      <c r="AM1" s="53" t="s">
        <v>5</v>
      </c>
      <c r="AN1" s="53" t="s">
        <v>184</v>
      </c>
      <c r="AO1" s="53" t="s">
        <v>194</v>
      </c>
      <c r="AP1" s="53" t="s">
        <v>180</v>
      </c>
      <c r="AQ1" s="53" t="s">
        <v>179</v>
      </c>
      <c r="AR1" s="53" t="s">
        <v>195</v>
      </c>
      <c r="AS1" s="53" t="s">
        <v>196</v>
      </c>
      <c r="AT1" s="53" t="s">
        <v>5</v>
      </c>
      <c r="AU1" s="53" t="s">
        <v>197</v>
      </c>
      <c r="AV1" s="53" t="s">
        <v>177</v>
      </c>
      <c r="AW1" s="52"/>
      <c r="AX1" s="52"/>
      <c r="AY1" s="52"/>
      <c r="AZ1" s="52"/>
      <c r="BA1" s="53" t="s">
        <v>199</v>
      </c>
      <c r="BB1" s="53" t="s">
        <v>193</v>
      </c>
      <c r="BC1" s="53" t="s">
        <v>200</v>
      </c>
      <c r="BD1" s="53" t="s">
        <v>181</v>
      </c>
      <c r="BE1" s="53" t="s">
        <v>201</v>
      </c>
      <c r="BF1" s="53" t="s">
        <v>177</v>
      </c>
      <c r="BG1" s="53" t="s">
        <v>183</v>
      </c>
      <c r="BH1" s="53" t="s">
        <v>180</v>
      </c>
      <c r="BI1" s="52"/>
      <c r="BJ1" s="3"/>
    </row>
    <row r="2" spans="1:63" x14ac:dyDescent="0.35">
      <c r="G2" s="2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2"/>
      <c r="AX2" s="52"/>
      <c r="AY2" s="52"/>
      <c r="AZ2" s="53" t="s">
        <v>198</v>
      </c>
      <c r="BA2" s="53"/>
      <c r="BB2" s="53"/>
      <c r="BC2" s="53"/>
      <c r="BD2" s="53"/>
      <c r="BE2" s="53"/>
      <c r="BF2" s="53"/>
      <c r="BG2" s="53"/>
      <c r="BH2" s="53"/>
      <c r="BI2" s="53" t="s">
        <v>202</v>
      </c>
      <c r="BJ2" s="3"/>
    </row>
    <row r="3" spans="1:63" ht="75.75" customHeight="1" x14ac:dyDescent="0.3">
      <c r="A3" s="4"/>
      <c r="B3" s="4"/>
      <c r="C3" s="4"/>
      <c r="D3" s="4"/>
      <c r="E3" s="4"/>
      <c r="F3" s="4"/>
      <c r="G3" s="5"/>
      <c r="H3" s="6"/>
      <c r="I3" s="6"/>
      <c r="J3" s="6"/>
      <c r="K3" s="6" t="s">
        <v>0</v>
      </c>
      <c r="L3" s="6"/>
      <c r="M3" s="6"/>
      <c r="N3" s="6"/>
      <c r="O3" s="6"/>
      <c r="P3" s="6"/>
      <c r="Q3" s="6"/>
      <c r="R3" s="5"/>
      <c r="S3" s="54" t="s">
        <v>189</v>
      </c>
      <c r="T3" s="54" t="s">
        <v>190</v>
      </c>
      <c r="U3" s="54" t="s">
        <v>177</v>
      </c>
      <c r="V3" s="54" t="s">
        <v>180</v>
      </c>
      <c r="W3" s="54" t="s">
        <v>176</v>
      </c>
      <c r="X3" s="54" t="s">
        <v>5</v>
      </c>
      <c r="Y3" s="54" t="s">
        <v>1</v>
      </c>
      <c r="Z3" s="54" t="s">
        <v>180</v>
      </c>
      <c r="AA3" s="54" t="s">
        <v>182</v>
      </c>
      <c r="AB3" s="54" t="s">
        <v>190</v>
      </c>
      <c r="AC3" s="54" t="s">
        <v>2</v>
      </c>
      <c r="AD3" s="54" t="s">
        <v>178</v>
      </c>
      <c r="AE3" s="54" t="s">
        <v>191</v>
      </c>
      <c r="AF3" s="54" t="s">
        <v>185</v>
      </c>
      <c r="AG3" s="54" t="s">
        <v>192</v>
      </c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2"/>
      <c r="AX3" s="52"/>
      <c r="AY3" s="52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4"/>
    </row>
    <row r="4" spans="1:63" ht="20.25" customHeight="1" x14ac:dyDescent="0.3">
      <c r="A4" s="4"/>
      <c r="B4" s="4"/>
      <c r="C4" s="4"/>
      <c r="D4" s="4"/>
      <c r="E4" s="4"/>
      <c r="F4" s="4"/>
      <c r="G4" s="55" t="s">
        <v>4</v>
      </c>
      <c r="H4" s="55"/>
      <c r="I4" s="55"/>
      <c r="J4" s="55"/>
      <c r="K4" s="55"/>
      <c r="L4" s="55"/>
      <c r="M4" s="55"/>
      <c r="N4" s="55"/>
      <c r="O4" s="55"/>
      <c r="P4" s="55"/>
      <c r="Q4" s="55"/>
      <c r="R4" s="7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 t="s">
        <v>182</v>
      </c>
      <c r="AX4" s="53" t="s">
        <v>181</v>
      </c>
      <c r="AY4" s="53" t="s">
        <v>3</v>
      </c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4"/>
    </row>
    <row r="5" spans="1:63" ht="20.25" x14ac:dyDescent="0.3">
      <c r="A5" s="4"/>
      <c r="B5" s="4"/>
      <c r="C5" s="4"/>
      <c r="D5" s="4"/>
      <c r="E5" s="4"/>
      <c r="F5" s="4"/>
      <c r="G5" s="56" t="s">
        <v>6</v>
      </c>
      <c r="H5" s="57"/>
      <c r="I5" s="57"/>
      <c r="J5" s="57"/>
      <c r="K5" s="57"/>
      <c r="L5" s="57"/>
      <c r="M5" s="57"/>
      <c r="N5" s="57"/>
      <c r="O5" s="57"/>
      <c r="P5" s="57"/>
      <c r="Q5" s="57"/>
      <c r="R5" s="8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4"/>
    </row>
    <row r="6" spans="1:63" ht="20.25" x14ac:dyDescent="0.3">
      <c r="A6" s="4"/>
      <c r="B6" s="4"/>
      <c r="C6" s="4"/>
      <c r="D6" s="4"/>
      <c r="E6" s="4"/>
      <c r="F6" s="4"/>
      <c r="G6" s="58" t="s">
        <v>209</v>
      </c>
      <c r="H6" s="58"/>
      <c r="I6" s="58"/>
      <c r="J6" s="58"/>
      <c r="K6" s="58"/>
      <c r="L6" s="58"/>
      <c r="M6" s="58"/>
      <c r="N6" s="58"/>
      <c r="O6" s="58"/>
      <c r="P6" s="58"/>
      <c r="Q6" s="58"/>
      <c r="R6" s="9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4"/>
    </row>
    <row r="7" spans="1:63" ht="20.25" x14ac:dyDescent="0.3">
      <c r="A7" s="4"/>
      <c r="B7" s="4"/>
      <c r="C7" s="4"/>
      <c r="D7" s="4"/>
      <c r="E7" s="4"/>
      <c r="F7" s="4"/>
      <c r="G7" s="59"/>
      <c r="H7" s="62" t="s">
        <v>7</v>
      </c>
      <c r="I7" s="62" t="s">
        <v>8</v>
      </c>
      <c r="J7" s="67" t="s">
        <v>9</v>
      </c>
      <c r="K7" s="67"/>
      <c r="L7" s="67" t="s">
        <v>210</v>
      </c>
      <c r="M7" s="67"/>
      <c r="N7" s="67" t="s">
        <v>208</v>
      </c>
      <c r="O7" s="67"/>
      <c r="P7" s="67" t="s">
        <v>10</v>
      </c>
      <c r="Q7" s="67"/>
      <c r="R7" s="10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4"/>
    </row>
    <row r="8" spans="1:63" thickBot="1" x14ac:dyDescent="0.35">
      <c r="A8" s="4"/>
      <c r="B8" s="4"/>
      <c r="C8" s="4"/>
      <c r="D8" s="4"/>
      <c r="E8" s="4"/>
      <c r="F8" s="4"/>
      <c r="G8" s="60"/>
      <c r="H8" s="63"/>
      <c r="I8" s="63"/>
      <c r="J8" s="69" t="s">
        <v>207</v>
      </c>
      <c r="K8" s="69"/>
      <c r="L8" s="68"/>
      <c r="M8" s="68"/>
      <c r="N8" s="68"/>
      <c r="O8" s="68"/>
      <c r="P8" s="69" t="s">
        <v>207</v>
      </c>
      <c r="Q8" s="69"/>
      <c r="R8" s="11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12"/>
    </row>
    <row r="9" spans="1:63" thickBot="1" x14ac:dyDescent="0.35">
      <c r="A9" s="13"/>
      <c r="B9" s="14" t="s">
        <v>11</v>
      </c>
      <c r="C9" s="15" t="s">
        <v>12</v>
      </c>
      <c r="D9" s="16" t="s">
        <v>13</v>
      </c>
      <c r="E9" s="4"/>
      <c r="F9" s="4"/>
      <c r="G9" s="61"/>
      <c r="H9" s="64"/>
      <c r="I9" s="64"/>
      <c r="J9" s="17" t="s">
        <v>14</v>
      </c>
      <c r="K9" s="17" t="s">
        <v>15</v>
      </c>
      <c r="L9" s="17" t="s">
        <v>16</v>
      </c>
      <c r="M9" s="17" t="s">
        <v>15</v>
      </c>
      <c r="N9" s="17" t="s">
        <v>16</v>
      </c>
      <c r="O9" s="17" t="s">
        <v>15</v>
      </c>
      <c r="P9" s="17" t="s">
        <v>14</v>
      </c>
      <c r="Q9" s="17" t="s">
        <v>15</v>
      </c>
      <c r="R9" s="18"/>
      <c r="S9" s="19">
        <v>3435</v>
      </c>
      <c r="T9" s="19">
        <f t="shared" ref="T9:AV9" si="0">+S9+1</f>
        <v>3436</v>
      </c>
      <c r="U9" s="19">
        <f>+T9+1</f>
        <v>3437</v>
      </c>
      <c r="V9" s="19">
        <f t="shared" si="0"/>
        <v>3438</v>
      </c>
      <c r="W9" s="19">
        <f t="shared" si="0"/>
        <v>3439</v>
      </c>
      <c r="X9" s="19">
        <f t="shared" si="0"/>
        <v>3440</v>
      </c>
      <c r="Y9" s="19">
        <f>+X9+1</f>
        <v>3441</v>
      </c>
      <c r="Z9" s="19">
        <f t="shared" si="0"/>
        <v>3442</v>
      </c>
      <c r="AA9" s="19">
        <f t="shared" si="0"/>
        <v>3443</v>
      </c>
      <c r="AB9" s="19">
        <f t="shared" si="0"/>
        <v>3444</v>
      </c>
      <c r="AC9" s="19">
        <f t="shared" si="0"/>
        <v>3445</v>
      </c>
      <c r="AD9" s="19">
        <f t="shared" si="0"/>
        <v>3446</v>
      </c>
      <c r="AE9" s="19">
        <f t="shared" si="0"/>
        <v>3447</v>
      </c>
      <c r="AF9" s="19">
        <f t="shared" si="0"/>
        <v>3448</v>
      </c>
      <c r="AG9" s="19">
        <f t="shared" si="0"/>
        <v>3449</v>
      </c>
      <c r="AH9" s="19">
        <f t="shared" si="0"/>
        <v>3450</v>
      </c>
      <c r="AI9" s="19">
        <f t="shared" si="0"/>
        <v>3451</v>
      </c>
      <c r="AJ9" s="19">
        <f t="shared" si="0"/>
        <v>3452</v>
      </c>
      <c r="AK9" s="19">
        <f t="shared" si="0"/>
        <v>3453</v>
      </c>
      <c r="AL9" s="19">
        <f t="shared" si="0"/>
        <v>3454</v>
      </c>
      <c r="AM9" s="19">
        <f t="shared" si="0"/>
        <v>3455</v>
      </c>
      <c r="AN9" s="19">
        <f t="shared" si="0"/>
        <v>3456</v>
      </c>
      <c r="AO9" s="19">
        <f t="shared" si="0"/>
        <v>3457</v>
      </c>
      <c r="AP9" s="19">
        <f t="shared" si="0"/>
        <v>3458</v>
      </c>
      <c r="AQ9" s="19">
        <f t="shared" si="0"/>
        <v>3459</v>
      </c>
      <c r="AR9" s="19">
        <f t="shared" si="0"/>
        <v>3460</v>
      </c>
      <c r="AS9" s="19">
        <f t="shared" si="0"/>
        <v>3461</v>
      </c>
      <c r="AT9" s="19">
        <f t="shared" si="0"/>
        <v>3462</v>
      </c>
      <c r="AU9" s="19">
        <f t="shared" si="0"/>
        <v>3463</v>
      </c>
      <c r="AV9" s="19">
        <f t="shared" si="0"/>
        <v>3464</v>
      </c>
      <c r="AW9" s="19">
        <f t="shared" ref="AW9" si="1">+AV9+1</f>
        <v>3465</v>
      </c>
      <c r="AX9" s="19">
        <f t="shared" ref="AX9:AY9" si="2">+AW9+1</f>
        <v>3466</v>
      </c>
      <c r="AY9" s="19">
        <f t="shared" si="2"/>
        <v>3467</v>
      </c>
      <c r="AZ9" s="19">
        <f t="shared" ref="AZ9" si="3">+AY9+1</f>
        <v>3468</v>
      </c>
      <c r="BA9" s="19">
        <f t="shared" ref="BA9" si="4">+AZ9+1</f>
        <v>3469</v>
      </c>
      <c r="BB9" s="19">
        <f t="shared" ref="BB9" si="5">+BA9+1</f>
        <v>3470</v>
      </c>
      <c r="BC9" s="19">
        <f t="shared" ref="BC9" si="6">+BB9+1</f>
        <v>3471</v>
      </c>
      <c r="BD9" s="19">
        <f t="shared" ref="BD9" si="7">+BC9+1</f>
        <v>3472</v>
      </c>
      <c r="BE9" s="19">
        <f t="shared" ref="BE9" si="8">+BD9+1</f>
        <v>3473</v>
      </c>
      <c r="BF9" s="19">
        <f t="shared" ref="BF9" si="9">+BE9+1</f>
        <v>3474</v>
      </c>
      <c r="BG9" s="19">
        <f t="shared" ref="BG9" si="10">+BF9+1</f>
        <v>3475</v>
      </c>
      <c r="BH9" s="19">
        <f t="shared" ref="BH9:BI9" si="11">+BG9+1</f>
        <v>3476</v>
      </c>
      <c r="BI9" s="19">
        <f t="shared" si="11"/>
        <v>3477</v>
      </c>
      <c r="BJ9" s="19"/>
    </row>
    <row r="10" spans="1:63" x14ac:dyDescent="0.35">
      <c r="A10" s="13">
        <v>1</v>
      </c>
      <c r="B10" s="20" t="s">
        <v>17</v>
      </c>
      <c r="C10" s="21" t="s">
        <v>18</v>
      </c>
      <c r="D10" s="22"/>
      <c r="E10" s="23">
        <v>44998</v>
      </c>
      <c r="F10" s="23">
        <v>44998</v>
      </c>
      <c r="G10" s="24" t="s">
        <v>19</v>
      </c>
      <c r="H10" s="13" t="s">
        <v>20</v>
      </c>
      <c r="I10" s="25">
        <v>69.998000000000005</v>
      </c>
      <c r="J10" s="13">
        <v>8</v>
      </c>
      <c r="K10" s="25">
        <f t="shared" ref="K10:K91" si="12">I10*J10</f>
        <v>559.98400000000004</v>
      </c>
      <c r="L10" s="13"/>
      <c r="M10" s="25">
        <f t="shared" ref="M10:M102" si="13">I10*L10</f>
        <v>0</v>
      </c>
      <c r="N10" s="14">
        <v>0</v>
      </c>
      <c r="O10" s="25">
        <f t="shared" ref="O10:O77" si="14">+N10*I10</f>
        <v>0</v>
      </c>
      <c r="P10" s="13">
        <f>+(J10+L10)-N10</f>
        <v>8</v>
      </c>
      <c r="Q10" s="25">
        <f t="shared" ref="Q10:Q102" si="15">(K10+M10)-O10</f>
        <v>559.98400000000004</v>
      </c>
      <c r="R10" s="26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27">
        <f>SUM(S10:BI10)</f>
        <v>0</v>
      </c>
    </row>
    <row r="11" spans="1:63" x14ac:dyDescent="0.35">
      <c r="A11" s="13">
        <v>2</v>
      </c>
      <c r="B11" s="20" t="s">
        <v>17</v>
      </c>
      <c r="C11" s="21" t="s">
        <v>18</v>
      </c>
      <c r="D11" s="21"/>
      <c r="E11" s="23">
        <v>46106</v>
      </c>
      <c r="F11" s="23">
        <v>46106</v>
      </c>
      <c r="G11" s="24" t="s">
        <v>21</v>
      </c>
      <c r="H11" s="13" t="s">
        <v>22</v>
      </c>
      <c r="I11" s="25">
        <v>45.005200000000002</v>
      </c>
      <c r="J11" s="13">
        <v>0</v>
      </c>
      <c r="K11" s="25">
        <f t="shared" si="12"/>
        <v>0</v>
      </c>
      <c r="L11" s="13">
        <v>12</v>
      </c>
      <c r="M11" s="25">
        <f t="shared" si="13"/>
        <v>540.06240000000003</v>
      </c>
      <c r="N11" s="14">
        <v>1</v>
      </c>
      <c r="O11" s="25">
        <f t="shared" si="14"/>
        <v>45.005200000000002</v>
      </c>
      <c r="P11" s="13">
        <f t="shared" ref="P11:P80" si="16">+(J11+L11)-N11</f>
        <v>11</v>
      </c>
      <c r="Q11" s="25">
        <f t="shared" si="15"/>
        <v>495.05720000000002</v>
      </c>
      <c r="R11" s="26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>
        <v>1</v>
      </c>
      <c r="BJ11" s="27">
        <f t="shared" ref="BJ11:BJ74" si="17">SUM(S11:BI11)</f>
        <v>1</v>
      </c>
    </row>
    <row r="12" spans="1:63" x14ac:dyDescent="0.35">
      <c r="A12" s="13">
        <v>3</v>
      </c>
      <c r="B12" s="20" t="s">
        <v>17</v>
      </c>
      <c r="C12" s="21" t="s">
        <v>18</v>
      </c>
      <c r="D12" s="21"/>
      <c r="E12" s="23">
        <v>45866</v>
      </c>
      <c r="F12" s="23">
        <v>45866</v>
      </c>
      <c r="G12" s="24" t="s">
        <v>21</v>
      </c>
      <c r="H12" s="13" t="s">
        <v>22</v>
      </c>
      <c r="I12" s="25">
        <v>33.995800000000003</v>
      </c>
      <c r="J12" s="13">
        <v>5</v>
      </c>
      <c r="K12" s="25">
        <f t="shared" si="12"/>
        <v>169.97900000000001</v>
      </c>
      <c r="L12" s="13"/>
      <c r="M12" s="25">
        <f t="shared" si="13"/>
        <v>0</v>
      </c>
      <c r="N12" s="14">
        <v>5</v>
      </c>
      <c r="O12" s="25">
        <f t="shared" si="14"/>
        <v>169.97900000000001</v>
      </c>
      <c r="P12" s="13">
        <f t="shared" si="16"/>
        <v>0</v>
      </c>
      <c r="Q12" s="25">
        <f t="shared" si="15"/>
        <v>0</v>
      </c>
      <c r="R12" s="26"/>
      <c r="S12" s="27"/>
      <c r="T12" s="27"/>
      <c r="U12" s="27"/>
      <c r="V12" s="27">
        <v>1</v>
      </c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47"/>
      <c r="AI12" s="47"/>
      <c r="AJ12" s="47"/>
      <c r="AK12" s="47"/>
      <c r="AL12" s="47"/>
      <c r="AM12" s="47"/>
      <c r="AN12" s="47">
        <v>1</v>
      </c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>
        <v>1</v>
      </c>
      <c r="BD12" s="47"/>
      <c r="BE12" s="47"/>
      <c r="BF12" s="47"/>
      <c r="BG12" s="47">
        <v>1</v>
      </c>
      <c r="BH12" s="47"/>
      <c r="BI12" s="47">
        <v>1</v>
      </c>
      <c r="BJ12" s="27">
        <f t="shared" si="17"/>
        <v>5</v>
      </c>
    </row>
    <row r="13" spans="1:63" x14ac:dyDescent="0.35">
      <c r="A13" s="13">
        <v>4</v>
      </c>
      <c r="B13" s="20" t="s">
        <v>17</v>
      </c>
      <c r="C13" s="21" t="s">
        <v>18</v>
      </c>
      <c r="D13" s="21"/>
      <c r="E13" s="23">
        <v>45904</v>
      </c>
      <c r="F13" s="23">
        <v>45904</v>
      </c>
      <c r="G13" s="24" t="s">
        <v>23</v>
      </c>
      <c r="H13" s="13" t="s">
        <v>20</v>
      </c>
      <c r="I13" s="25">
        <v>1475</v>
      </c>
      <c r="J13" s="13">
        <v>2</v>
      </c>
      <c r="K13" s="25">
        <f t="shared" si="12"/>
        <v>2950</v>
      </c>
      <c r="L13" s="13"/>
      <c r="M13" s="25">
        <f t="shared" si="13"/>
        <v>0</v>
      </c>
      <c r="N13" s="14">
        <v>0</v>
      </c>
      <c r="O13" s="25">
        <f t="shared" si="14"/>
        <v>0</v>
      </c>
      <c r="P13" s="13">
        <f t="shared" si="16"/>
        <v>2</v>
      </c>
      <c r="Q13" s="25">
        <f t="shared" si="15"/>
        <v>2950</v>
      </c>
      <c r="R13" s="26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27">
        <f t="shared" si="17"/>
        <v>0</v>
      </c>
    </row>
    <row r="14" spans="1:63" x14ac:dyDescent="0.35">
      <c r="A14" s="13">
        <v>5</v>
      </c>
      <c r="B14" s="20" t="s">
        <v>17</v>
      </c>
      <c r="C14" s="21" t="s">
        <v>18</v>
      </c>
      <c r="D14" s="21"/>
      <c r="E14" s="23"/>
      <c r="F14" s="23"/>
      <c r="G14" s="24" t="s">
        <v>23</v>
      </c>
      <c r="H14" s="13" t="s">
        <v>20</v>
      </c>
      <c r="I14" s="25">
        <v>1375.0068000000001</v>
      </c>
      <c r="J14" s="13">
        <v>7</v>
      </c>
      <c r="K14" s="25">
        <f t="shared" si="12"/>
        <v>9625.0476000000017</v>
      </c>
      <c r="L14" s="13"/>
      <c r="M14" s="25">
        <f t="shared" si="13"/>
        <v>0</v>
      </c>
      <c r="N14" s="14">
        <v>0</v>
      </c>
      <c r="O14" s="25">
        <f t="shared" si="14"/>
        <v>0</v>
      </c>
      <c r="P14" s="13">
        <f t="shared" si="16"/>
        <v>7</v>
      </c>
      <c r="Q14" s="25">
        <f t="shared" si="15"/>
        <v>9625.0476000000017</v>
      </c>
      <c r="R14" s="26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27">
        <f t="shared" si="17"/>
        <v>0</v>
      </c>
      <c r="BK14" s="31"/>
    </row>
    <row r="15" spans="1:63" x14ac:dyDescent="0.35">
      <c r="A15" s="13">
        <v>6</v>
      </c>
      <c r="B15" s="20" t="s">
        <v>17</v>
      </c>
      <c r="C15" s="20" t="s">
        <v>18</v>
      </c>
      <c r="D15" s="20"/>
      <c r="E15" s="23">
        <v>44154</v>
      </c>
      <c r="F15" s="23">
        <v>44154</v>
      </c>
      <c r="G15" s="24" t="s">
        <v>24</v>
      </c>
      <c r="H15" s="13" t="s">
        <v>20</v>
      </c>
      <c r="I15" s="25">
        <v>472</v>
      </c>
      <c r="J15" s="13">
        <v>3</v>
      </c>
      <c r="K15" s="25">
        <f t="shared" si="12"/>
        <v>1416</v>
      </c>
      <c r="L15" s="13"/>
      <c r="M15" s="25">
        <f t="shared" si="13"/>
        <v>0</v>
      </c>
      <c r="N15" s="14">
        <v>0</v>
      </c>
      <c r="O15" s="25">
        <f t="shared" si="14"/>
        <v>0</v>
      </c>
      <c r="P15" s="13">
        <f t="shared" si="16"/>
        <v>3</v>
      </c>
      <c r="Q15" s="25">
        <f t="shared" si="15"/>
        <v>1416</v>
      </c>
      <c r="R15" s="26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27">
        <f t="shared" si="17"/>
        <v>0</v>
      </c>
    </row>
    <row r="16" spans="1:63" x14ac:dyDescent="0.35">
      <c r="A16" s="13">
        <v>7</v>
      </c>
      <c r="B16" s="20" t="s">
        <v>17</v>
      </c>
      <c r="C16" s="20" t="s">
        <v>18</v>
      </c>
      <c r="D16" s="20"/>
      <c r="E16" s="23">
        <v>45237</v>
      </c>
      <c r="F16" s="23">
        <v>45237</v>
      </c>
      <c r="G16" s="24" t="s">
        <v>25</v>
      </c>
      <c r="H16" s="13" t="s">
        <v>20</v>
      </c>
      <c r="I16" s="25">
        <v>70.8</v>
      </c>
      <c r="J16" s="13">
        <v>0</v>
      </c>
      <c r="K16" s="25">
        <f t="shared" si="12"/>
        <v>0</v>
      </c>
      <c r="L16" s="13"/>
      <c r="M16" s="25">
        <f t="shared" si="13"/>
        <v>0</v>
      </c>
      <c r="N16" s="14">
        <v>0</v>
      </c>
      <c r="O16" s="25">
        <f t="shared" si="14"/>
        <v>0</v>
      </c>
      <c r="P16" s="13">
        <f t="shared" si="16"/>
        <v>0</v>
      </c>
      <c r="Q16" s="25">
        <f t="shared" si="15"/>
        <v>0</v>
      </c>
      <c r="R16" s="26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27">
        <f t="shared" si="17"/>
        <v>0</v>
      </c>
    </row>
    <row r="17" spans="1:63" x14ac:dyDescent="0.35">
      <c r="A17" s="13">
        <v>8</v>
      </c>
      <c r="B17" s="20" t="s">
        <v>17</v>
      </c>
      <c r="C17" s="20" t="s">
        <v>18</v>
      </c>
      <c r="D17" s="20"/>
      <c r="E17" s="23">
        <v>45524</v>
      </c>
      <c r="F17" s="23">
        <v>45524</v>
      </c>
      <c r="G17" s="24" t="s">
        <v>25</v>
      </c>
      <c r="H17" s="13" t="s">
        <v>26</v>
      </c>
      <c r="I17" s="25">
        <v>58.41</v>
      </c>
      <c r="J17" s="13">
        <v>36</v>
      </c>
      <c r="K17" s="25">
        <f t="shared" si="12"/>
        <v>2102.7599999999998</v>
      </c>
      <c r="L17" s="13"/>
      <c r="M17" s="25">
        <f t="shared" si="13"/>
        <v>0</v>
      </c>
      <c r="N17" s="14">
        <v>0</v>
      </c>
      <c r="O17" s="25">
        <f t="shared" si="14"/>
        <v>0</v>
      </c>
      <c r="P17" s="13">
        <f t="shared" si="16"/>
        <v>36</v>
      </c>
      <c r="Q17" s="25">
        <f t="shared" si="15"/>
        <v>2102.7599999999998</v>
      </c>
      <c r="R17" s="26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27">
        <f t="shared" si="17"/>
        <v>0</v>
      </c>
    </row>
    <row r="18" spans="1:63" x14ac:dyDescent="0.35">
      <c r="A18" s="13">
        <v>9</v>
      </c>
      <c r="B18" s="20" t="s">
        <v>17</v>
      </c>
      <c r="C18" s="20" t="s">
        <v>18</v>
      </c>
      <c r="D18" s="20"/>
      <c r="E18" s="23">
        <v>42740</v>
      </c>
      <c r="F18" s="23">
        <v>42740</v>
      </c>
      <c r="G18" s="24" t="s">
        <v>25</v>
      </c>
      <c r="H18" s="13" t="s">
        <v>26</v>
      </c>
      <c r="I18" s="25">
        <v>59</v>
      </c>
      <c r="J18" s="13">
        <v>0</v>
      </c>
      <c r="K18" s="25">
        <f t="shared" si="12"/>
        <v>0</v>
      </c>
      <c r="L18" s="13"/>
      <c r="M18" s="25">
        <f t="shared" si="13"/>
        <v>0</v>
      </c>
      <c r="N18" s="14">
        <v>0</v>
      </c>
      <c r="O18" s="25">
        <f t="shared" si="14"/>
        <v>0</v>
      </c>
      <c r="P18" s="13">
        <f t="shared" si="16"/>
        <v>0</v>
      </c>
      <c r="Q18" s="25">
        <f t="shared" si="15"/>
        <v>0</v>
      </c>
      <c r="R18" s="26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27">
        <f t="shared" si="17"/>
        <v>0</v>
      </c>
    </row>
    <row r="19" spans="1:63" x14ac:dyDescent="0.35">
      <c r="A19" s="13">
        <v>10</v>
      </c>
      <c r="B19" s="20" t="s">
        <v>17</v>
      </c>
      <c r="C19" s="20" t="s">
        <v>18</v>
      </c>
      <c r="D19" s="20"/>
      <c r="E19" s="23">
        <v>45866</v>
      </c>
      <c r="F19" s="23">
        <v>45866</v>
      </c>
      <c r="G19" s="24" t="s">
        <v>25</v>
      </c>
      <c r="H19" s="13" t="s">
        <v>26</v>
      </c>
      <c r="I19" s="25">
        <v>42.999200000000002</v>
      </c>
      <c r="J19" s="13">
        <v>25</v>
      </c>
      <c r="K19" s="25">
        <f t="shared" si="12"/>
        <v>1074.98</v>
      </c>
      <c r="L19" s="13"/>
      <c r="M19" s="25">
        <f t="shared" si="13"/>
        <v>0</v>
      </c>
      <c r="N19" s="14">
        <v>0</v>
      </c>
      <c r="O19" s="25">
        <f t="shared" si="14"/>
        <v>0</v>
      </c>
      <c r="P19" s="13">
        <f t="shared" si="16"/>
        <v>25</v>
      </c>
      <c r="Q19" s="25">
        <f t="shared" si="15"/>
        <v>1074.98</v>
      </c>
      <c r="R19" s="26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27">
        <f t="shared" si="17"/>
        <v>0</v>
      </c>
    </row>
    <row r="20" spans="1:63" x14ac:dyDescent="0.35">
      <c r="A20" s="13">
        <v>11</v>
      </c>
      <c r="B20" s="20" t="s">
        <v>17</v>
      </c>
      <c r="C20" s="20" t="s">
        <v>18</v>
      </c>
      <c r="D20" s="20"/>
      <c r="E20" s="23"/>
      <c r="F20" s="23"/>
      <c r="G20" s="24" t="s">
        <v>27</v>
      </c>
      <c r="H20" s="13" t="s">
        <v>20</v>
      </c>
      <c r="I20" s="25">
        <v>15</v>
      </c>
      <c r="J20" s="13">
        <v>91</v>
      </c>
      <c r="K20" s="25">
        <f t="shared" si="12"/>
        <v>1365</v>
      </c>
      <c r="L20" s="13"/>
      <c r="M20" s="25">
        <f t="shared" si="13"/>
        <v>0</v>
      </c>
      <c r="N20" s="14">
        <v>55</v>
      </c>
      <c r="O20" s="25">
        <f t="shared" si="14"/>
        <v>825</v>
      </c>
      <c r="P20" s="13">
        <f t="shared" si="16"/>
        <v>36</v>
      </c>
      <c r="Q20" s="25">
        <f t="shared" si="15"/>
        <v>540</v>
      </c>
      <c r="R20" s="26"/>
      <c r="S20" s="27"/>
      <c r="T20" s="27">
        <v>12</v>
      </c>
      <c r="U20" s="27"/>
      <c r="V20" s="27"/>
      <c r="W20" s="27"/>
      <c r="X20" s="27"/>
      <c r="Y20" s="27"/>
      <c r="Z20" s="27"/>
      <c r="AA20" s="27"/>
      <c r="AB20" s="27"/>
      <c r="AC20" s="27"/>
      <c r="AD20" s="27">
        <v>12</v>
      </c>
      <c r="AE20" s="27">
        <v>12</v>
      </c>
      <c r="AF20" s="27"/>
      <c r="AG20" s="27"/>
      <c r="AH20" s="47"/>
      <c r="AI20" s="47"/>
      <c r="AJ20" s="47"/>
      <c r="AK20" s="47"/>
      <c r="AL20" s="47"/>
      <c r="AM20" s="47"/>
      <c r="AN20" s="47"/>
      <c r="AO20" s="47"/>
      <c r="AP20" s="47"/>
      <c r="AQ20" s="47">
        <v>7</v>
      </c>
      <c r="AR20" s="47"/>
      <c r="AS20" s="47"/>
      <c r="AT20" s="47"/>
      <c r="AU20" s="47"/>
      <c r="AV20" s="47"/>
      <c r="AW20" s="47"/>
      <c r="AX20" s="47"/>
      <c r="AY20" s="47">
        <v>12</v>
      </c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27">
        <f t="shared" si="17"/>
        <v>55</v>
      </c>
      <c r="BK20" s="31"/>
    </row>
    <row r="21" spans="1:63" x14ac:dyDescent="0.35">
      <c r="A21" s="13">
        <v>12</v>
      </c>
      <c r="B21" s="20" t="s">
        <v>17</v>
      </c>
      <c r="C21" s="20" t="s">
        <v>18</v>
      </c>
      <c r="D21" s="20"/>
      <c r="E21" s="23">
        <v>46106</v>
      </c>
      <c r="F21" s="23">
        <v>46106</v>
      </c>
      <c r="G21" s="24" t="s">
        <v>27</v>
      </c>
      <c r="H21" s="13" t="s">
        <v>57</v>
      </c>
      <c r="I21" s="25">
        <v>115</v>
      </c>
      <c r="J21" s="13">
        <v>0</v>
      </c>
      <c r="K21" s="25">
        <f t="shared" si="12"/>
        <v>0</v>
      </c>
      <c r="L21" s="13">
        <v>25</v>
      </c>
      <c r="M21" s="25">
        <f t="shared" si="13"/>
        <v>2875</v>
      </c>
      <c r="N21" s="14">
        <v>0</v>
      </c>
      <c r="O21" s="25">
        <f t="shared" si="14"/>
        <v>0</v>
      </c>
      <c r="P21" s="13">
        <f t="shared" si="16"/>
        <v>25</v>
      </c>
      <c r="Q21" s="25">
        <f t="shared" si="15"/>
        <v>2875</v>
      </c>
      <c r="R21" s="26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27">
        <f t="shared" si="17"/>
        <v>0</v>
      </c>
    </row>
    <row r="22" spans="1:63" x14ac:dyDescent="0.35">
      <c r="A22" s="13">
        <v>13</v>
      </c>
      <c r="B22" s="20" t="s">
        <v>17</v>
      </c>
      <c r="C22" s="20" t="s">
        <v>18</v>
      </c>
      <c r="D22" s="20"/>
      <c r="E22" s="23">
        <v>45866</v>
      </c>
      <c r="F22" s="23">
        <v>45866</v>
      </c>
      <c r="G22" s="24" t="s">
        <v>27</v>
      </c>
      <c r="H22" s="13" t="s">
        <v>20</v>
      </c>
      <c r="I22" s="25">
        <v>8.34</v>
      </c>
      <c r="J22" s="13">
        <v>0</v>
      </c>
      <c r="K22" s="25">
        <f t="shared" si="12"/>
        <v>0</v>
      </c>
      <c r="L22" s="13"/>
      <c r="M22" s="25">
        <f t="shared" si="13"/>
        <v>0</v>
      </c>
      <c r="N22" s="14">
        <v>0</v>
      </c>
      <c r="O22" s="25">
        <f t="shared" si="14"/>
        <v>0</v>
      </c>
      <c r="P22" s="13">
        <f t="shared" si="16"/>
        <v>0</v>
      </c>
      <c r="Q22" s="25">
        <f t="shared" si="15"/>
        <v>0</v>
      </c>
      <c r="R22" s="26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27">
        <f t="shared" si="17"/>
        <v>0</v>
      </c>
    </row>
    <row r="23" spans="1:63" x14ac:dyDescent="0.35">
      <c r="A23" s="13">
        <v>14</v>
      </c>
      <c r="B23" s="20" t="s">
        <v>17</v>
      </c>
      <c r="C23" s="20" t="s">
        <v>18</v>
      </c>
      <c r="D23" s="20"/>
      <c r="E23" s="23">
        <v>42389</v>
      </c>
      <c r="F23" s="23">
        <v>42389</v>
      </c>
      <c r="G23" s="24" t="s">
        <v>28</v>
      </c>
      <c r="H23" s="13" t="s">
        <v>20</v>
      </c>
      <c r="I23" s="25">
        <v>13216</v>
      </c>
      <c r="J23" s="13">
        <v>0</v>
      </c>
      <c r="K23" s="25">
        <f t="shared" si="12"/>
        <v>0</v>
      </c>
      <c r="L23" s="13"/>
      <c r="M23" s="25">
        <f t="shared" si="13"/>
        <v>0</v>
      </c>
      <c r="N23" s="14">
        <v>0</v>
      </c>
      <c r="O23" s="25">
        <f t="shared" si="14"/>
        <v>0</v>
      </c>
      <c r="P23" s="13">
        <f t="shared" si="16"/>
        <v>0</v>
      </c>
      <c r="Q23" s="25">
        <f t="shared" si="15"/>
        <v>0</v>
      </c>
      <c r="R23" s="26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27">
        <f t="shared" si="17"/>
        <v>0</v>
      </c>
    </row>
    <row r="24" spans="1:63" x14ac:dyDescent="0.35">
      <c r="A24" s="13">
        <v>15</v>
      </c>
      <c r="B24" s="20" t="s">
        <v>17</v>
      </c>
      <c r="C24" s="20" t="s">
        <v>18</v>
      </c>
      <c r="D24" s="20"/>
      <c r="E24" s="23"/>
      <c r="F24" s="23"/>
      <c r="G24" s="24" t="s">
        <v>29</v>
      </c>
      <c r="H24" s="13" t="s">
        <v>20</v>
      </c>
      <c r="I24" s="25">
        <v>14160</v>
      </c>
      <c r="J24" s="13">
        <v>2</v>
      </c>
      <c r="K24" s="25">
        <f t="shared" si="12"/>
        <v>28320</v>
      </c>
      <c r="L24" s="13"/>
      <c r="M24" s="25">
        <f t="shared" si="13"/>
        <v>0</v>
      </c>
      <c r="N24" s="14">
        <v>0</v>
      </c>
      <c r="O24" s="25">
        <f t="shared" si="14"/>
        <v>0</v>
      </c>
      <c r="P24" s="13">
        <f t="shared" si="16"/>
        <v>2</v>
      </c>
      <c r="Q24" s="25">
        <f t="shared" si="15"/>
        <v>28320</v>
      </c>
      <c r="R24" s="26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27">
        <f t="shared" si="17"/>
        <v>0</v>
      </c>
    </row>
    <row r="25" spans="1:63" x14ac:dyDescent="0.35">
      <c r="A25" s="13">
        <v>16</v>
      </c>
      <c r="B25" s="20" t="s">
        <v>17</v>
      </c>
      <c r="C25" s="20" t="s">
        <v>18</v>
      </c>
      <c r="D25" s="20"/>
      <c r="E25" s="23">
        <v>42740</v>
      </c>
      <c r="F25" s="23">
        <v>42740</v>
      </c>
      <c r="G25" s="24" t="s">
        <v>30</v>
      </c>
      <c r="H25" s="13" t="s">
        <v>20</v>
      </c>
      <c r="I25" s="25">
        <v>302</v>
      </c>
      <c r="J25" s="13">
        <v>4</v>
      </c>
      <c r="K25" s="25">
        <f t="shared" si="12"/>
        <v>1208</v>
      </c>
      <c r="L25" s="13"/>
      <c r="M25" s="25">
        <f t="shared" si="13"/>
        <v>0</v>
      </c>
      <c r="N25" s="14">
        <v>3</v>
      </c>
      <c r="O25" s="25">
        <f t="shared" si="14"/>
        <v>906</v>
      </c>
      <c r="P25" s="13">
        <f t="shared" si="16"/>
        <v>1</v>
      </c>
      <c r="Q25" s="25">
        <f t="shared" si="15"/>
        <v>302</v>
      </c>
      <c r="R25" s="28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>
        <v>2</v>
      </c>
      <c r="BC25" s="47"/>
      <c r="BD25" s="47"/>
      <c r="BE25" s="47"/>
      <c r="BF25" s="47">
        <v>1</v>
      </c>
      <c r="BG25" s="47"/>
      <c r="BH25" s="47"/>
      <c r="BI25" s="47"/>
      <c r="BJ25" s="27">
        <f t="shared" si="17"/>
        <v>3</v>
      </c>
    </row>
    <row r="26" spans="1:63" x14ac:dyDescent="0.35">
      <c r="A26" s="13">
        <v>17</v>
      </c>
      <c r="B26" s="20" t="s">
        <v>17</v>
      </c>
      <c r="C26" s="20" t="s">
        <v>18</v>
      </c>
      <c r="D26" s="20"/>
      <c r="E26" s="23">
        <v>42740</v>
      </c>
      <c r="F26" s="23">
        <v>42740</v>
      </c>
      <c r="G26" s="24" t="s">
        <v>31</v>
      </c>
      <c r="H26" s="13" t="s">
        <v>20</v>
      </c>
      <c r="I26" s="25">
        <v>401</v>
      </c>
      <c r="J26" s="13">
        <v>0</v>
      </c>
      <c r="K26" s="25">
        <f t="shared" si="12"/>
        <v>0</v>
      </c>
      <c r="L26" s="13"/>
      <c r="M26" s="25">
        <f t="shared" si="13"/>
        <v>0</v>
      </c>
      <c r="N26" s="14">
        <v>0</v>
      </c>
      <c r="O26" s="25">
        <f t="shared" si="14"/>
        <v>0</v>
      </c>
      <c r="P26" s="13">
        <f t="shared" si="16"/>
        <v>0</v>
      </c>
      <c r="Q26" s="25">
        <f t="shared" si="15"/>
        <v>0</v>
      </c>
      <c r="R26" s="26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27">
        <f t="shared" si="17"/>
        <v>0</v>
      </c>
    </row>
    <row r="27" spans="1:63" x14ac:dyDescent="0.35">
      <c r="A27" s="13">
        <v>18</v>
      </c>
      <c r="B27" s="20" t="s">
        <v>17</v>
      </c>
      <c r="C27" s="20" t="s">
        <v>18</v>
      </c>
      <c r="D27" s="20"/>
      <c r="E27" s="23">
        <v>45866</v>
      </c>
      <c r="F27" s="23">
        <v>45866</v>
      </c>
      <c r="G27" s="24" t="s">
        <v>32</v>
      </c>
      <c r="H27" s="13" t="s">
        <v>20</v>
      </c>
      <c r="I27" s="25">
        <v>3953</v>
      </c>
      <c r="J27" s="13">
        <v>1</v>
      </c>
      <c r="K27" s="25">
        <f t="shared" si="12"/>
        <v>3953</v>
      </c>
      <c r="L27" s="13"/>
      <c r="M27" s="25">
        <f t="shared" si="13"/>
        <v>0</v>
      </c>
      <c r="N27" s="14">
        <v>1</v>
      </c>
      <c r="O27" s="25">
        <f t="shared" si="14"/>
        <v>3953</v>
      </c>
      <c r="P27" s="13">
        <f t="shared" si="16"/>
        <v>0</v>
      </c>
      <c r="Q27" s="25">
        <f t="shared" si="15"/>
        <v>0</v>
      </c>
      <c r="R27" s="26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47"/>
      <c r="AI27" s="47"/>
      <c r="AJ27" s="47"/>
      <c r="AK27" s="47"/>
      <c r="AL27" s="47"/>
      <c r="AM27" s="47"/>
      <c r="AN27" s="47">
        <v>1</v>
      </c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27">
        <f t="shared" si="17"/>
        <v>1</v>
      </c>
    </row>
    <row r="28" spans="1:63" x14ac:dyDescent="0.35">
      <c r="A28" s="13">
        <v>19</v>
      </c>
      <c r="B28" s="20" t="s">
        <v>17</v>
      </c>
      <c r="C28" s="20" t="s">
        <v>18</v>
      </c>
      <c r="D28" s="20"/>
      <c r="E28" s="23">
        <v>42740</v>
      </c>
      <c r="F28" s="23">
        <v>42740</v>
      </c>
      <c r="G28" s="24" t="s">
        <v>33</v>
      </c>
      <c r="H28" s="13" t="s">
        <v>20</v>
      </c>
      <c r="I28" s="25">
        <v>70</v>
      </c>
      <c r="J28" s="13">
        <v>27</v>
      </c>
      <c r="K28" s="25">
        <f t="shared" si="12"/>
        <v>1890</v>
      </c>
      <c r="L28" s="13"/>
      <c r="M28" s="25">
        <f t="shared" si="13"/>
        <v>0</v>
      </c>
      <c r="N28" s="14">
        <v>0</v>
      </c>
      <c r="O28" s="25">
        <f t="shared" si="14"/>
        <v>0</v>
      </c>
      <c r="P28" s="13">
        <f t="shared" si="16"/>
        <v>27</v>
      </c>
      <c r="Q28" s="25">
        <f t="shared" si="15"/>
        <v>1890</v>
      </c>
      <c r="R28" s="26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27">
        <f t="shared" si="17"/>
        <v>0</v>
      </c>
    </row>
    <row r="29" spans="1:63" x14ac:dyDescent="0.35">
      <c r="A29" s="13">
        <v>20</v>
      </c>
      <c r="B29" s="20" t="s">
        <v>17</v>
      </c>
      <c r="C29" s="20" t="s">
        <v>18</v>
      </c>
      <c r="D29" s="20"/>
      <c r="E29" s="23">
        <v>42740</v>
      </c>
      <c r="F29" s="23">
        <v>42740</v>
      </c>
      <c r="G29" s="24" t="s">
        <v>34</v>
      </c>
      <c r="H29" s="13" t="s">
        <v>20</v>
      </c>
      <c r="I29" s="25">
        <v>70</v>
      </c>
      <c r="J29" s="13">
        <v>96</v>
      </c>
      <c r="K29" s="25">
        <f t="shared" si="12"/>
        <v>6720</v>
      </c>
      <c r="L29" s="13"/>
      <c r="M29" s="25">
        <f t="shared" si="13"/>
        <v>0</v>
      </c>
      <c r="N29" s="14">
        <v>0</v>
      </c>
      <c r="O29" s="25">
        <f t="shared" si="14"/>
        <v>0</v>
      </c>
      <c r="P29" s="13">
        <f t="shared" si="16"/>
        <v>96</v>
      </c>
      <c r="Q29" s="25">
        <f t="shared" si="15"/>
        <v>6720</v>
      </c>
      <c r="R29" s="26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27">
        <f t="shared" si="17"/>
        <v>0</v>
      </c>
    </row>
    <row r="30" spans="1:63" x14ac:dyDescent="0.35">
      <c r="A30" s="13">
        <v>21</v>
      </c>
      <c r="B30" s="20" t="s">
        <v>17</v>
      </c>
      <c r="C30" s="20" t="s">
        <v>18</v>
      </c>
      <c r="D30" s="20"/>
      <c r="E30" s="23">
        <v>45049</v>
      </c>
      <c r="F30" s="23">
        <v>45049</v>
      </c>
      <c r="G30" s="24" t="s">
        <v>35</v>
      </c>
      <c r="H30" s="13" t="s">
        <v>20</v>
      </c>
      <c r="I30" s="25">
        <v>65</v>
      </c>
      <c r="J30" s="13">
        <v>6</v>
      </c>
      <c r="K30" s="25">
        <f t="shared" si="12"/>
        <v>390</v>
      </c>
      <c r="L30" s="13"/>
      <c r="M30" s="25">
        <f t="shared" si="13"/>
        <v>0</v>
      </c>
      <c r="N30" s="14">
        <v>1</v>
      </c>
      <c r="O30" s="25">
        <f t="shared" si="14"/>
        <v>65</v>
      </c>
      <c r="P30" s="13">
        <f t="shared" si="16"/>
        <v>5</v>
      </c>
      <c r="Q30" s="25">
        <f t="shared" si="15"/>
        <v>325</v>
      </c>
      <c r="R30" s="26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>
        <v>1</v>
      </c>
      <c r="BH30" s="47"/>
      <c r="BI30" s="47"/>
      <c r="BJ30" s="27">
        <f t="shared" si="17"/>
        <v>1</v>
      </c>
    </row>
    <row r="31" spans="1:63" x14ac:dyDescent="0.35">
      <c r="A31" s="13">
        <v>22</v>
      </c>
      <c r="B31" s="20" t="s">
        <v>17</v>
      </c>
      <c r="C31" s="20" t="s">
        <v>18</v>
      </c>
      <c r="D31" s="20"/>
      <c r="E31" s="23">
        <v>45866</v>
      </c>
      <c r="F31" s="23">
        <v>45866</v>
      </c>
      <c r="G31" s="24" t="s">
        <v>36</v>
      </c>
      <c r="H31" s="13" t="s">
        <v>20</v>
      </c>
      <c r="I31" s="25">
        <v>144.9984</v>
      </c>
      <c r="J31" s="13">
        <v>21</v>
      </c>
      <c r="K31" s="25">
        <f t="shared" si="12"/>
        <v>3044.9664000000002</v>
      </c>
      <c r="L31" s="13"/>
      <c r="M31" s="25">
        <f t="shared" si="13"/>
        <v>0</v>
      </c>
      <c r="N31" s="14">
        <v>3</v>
      </c>
      <c r="O31" s="25">
        <f t="shared" si="14"/>
        <v>434.99520000000001</v>
      </c>
      <c r="P31" s="13">
        <f t="shared" si="16"/>
        <v>18</v>
      </c>
      <c r="Q31" s="25">
        <f t="shared" si="15"/>
        <v>2609.9712000000004</v>
      </c>
      <c r="R31" s="26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>
        <v>3</v>
      </c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27">
        <f t="shared" si="17"/>
        <v>3</v>
      </c>
    </row>
    <row r="32" spans="1:63" x14ac:dyDescent="0.35">
      <c r="A32" s="13">
        <v>23</v>
      </c>
      <c r="B32" s="20" t="s">
        <v>17</v>
      </c>
      <c r="C32" s="20" t="s">
        <v>18</v>
      </c>
      <c r="D32" s="20"/>
      <c r="E32" s="23">
        <v>45904</v>
      </c>
      <c r="F32" s="23">
        <v>45904</v>
      </c>
      <c r="G32" s="24" t="s">
        <v>36</v>
      </c>
      <c r="H32" s="13" t="s">
        <v>20</v>
      </c>
      <c r="I32" s="25">
        <v>218.3</v>
      </c>
      <c r="J32" s="13">
        <v>0</v>
      </c>
      <c r="K32" s="25">
        <f t="shared" si="12"/>
        <v>0</v>
      </c>
      <c r="L32" s="13"/>
      <c r="M32" s="25">
        <f t="shared" si="13"/>
        <v>0</v>
      </c>
      <c r="N32" s="14">
        <v>0</v>
      </c>
      <c r="O32" s="25">
        <f t="shared" si="14"/>
        <v>0</v>
      </c>
      <c r="P32" s="13">
        <f t="shared" si="16"/>
        <v>0</v>
      </c>
      <c r="Q32" s="25">
        <f t="shared" si="15"/>
        <v>0</v>
      </c>
      <c r="R32" s="26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27">
        <f t="shared" si="17"/>
        <v>0</v>
      </c>
    </row>
    <row r="33" spans="1:63" x14ac:dyDescent="0.35">
      <c r="A33" s="13">
        <v>24</v>
      </c>
      <c r="B33" s="20" t="s">
        <v>17</v>
      </c>
      <c r="C33" s="20" t="s">
        <v>18</v>
      </c>
      <c r="D33" s="20"/>
      <c r="E33" s="23">
        <v>45413</v>
      </c>
      <c r="F33" s="23">
        <v>45413</v>
      </c>
      <c r="G33" s="24" t="s">
        <v>37</v>
      </c>
      <c r="H33" s="13" t="s">
        <v>20</v>
      </c>
      <c r="I33" s="25">
        <v>158</v>
      </c>
      <c r="J33" s="13">
        <v>0</v>
      </c>
      <c r="K33" s="25">
        <f t="shared" si="12"/>
        <v>0</v>
      </c>
      <c r="L33" s="13"/>
      <c r="M33" s="25">
        <f t="shared" si="13"/>
        <v>0</v>
      </c>
      <c r="N33" s="14">
        <v>0</v>
      </c>
      <c r="O33" s="25">
        <f t="shared" si="14"/>
        <v>0</v>
      </c>
      <c r="P33" s="13">
        <f t="shared" si="16"/>
        <v>0</v>
      </c>
      <c r="Q33" s="25">
        <f t="shared" si="15"/>
        <v>0</v>
      </c>
      <c r="R33" s="26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27">
        <f t="shared" si="17"/>
        <v>0</v>
      </c>
    </row>
    <row r="34" spans="1:63" x14ac:dyDescent="0.35">
      <c r="A34" s="13">
        <v>25</v>
      </c>
      <c r="B34" s="20" t="s">
        <v>17</v>
      </c>
      <c r="C34" s="20" t="s">
        <v>18</v>
      </c>
      <c r="D34" s="20"/>
      <c r="E34" s="23">
        <v>45904</v>
      </c>
      <c r="F34" s="23">
        <v>45904</v>
      </c>
      <c r="G34" s="24" t="s">
        <v>37</v>
      </c>
      <c r="H34" s="13" t="s">
        <v>20</v>
      </c>
      <c r="I34" s="25">
        <v>265.5</v>
      </c>
      <c r="J34" s="13">
        <v>11</v>
      </c>
      <c r="K34" s="25">
        <f t="shared" si="12"/>
        <v>2920.5</v>
      </c>
      <c r="L34" s="13"/>
      <c r="M34" s="25">
        <f t="shared" si="13"/>
        <v>0</v>
      </c>
      <c r="N34" s="14">
        <v>1</v>
      </c>
      <c r="O34" s="25">
        <f t="shared" si="14"/>
        <v>265.5</v>
      </c>
      <c r="P34" s="13">
        <f t="shared" si="16"/>
        <v>10</v>
      </c>
      <c r="Q34" s="25">
        <f t="shared" si="15"/>
        <v>2655</v>
      </c>
      <c r="R34" s="26"/>
      <c r="S34" s="27"/>
      <c r="T34" s="27"/>
      <c r="U34" s="27"/>
      <c r="V34" s="27"/>
      <c r="W34" s="27"/>
      <c r="X34" s="27"/>
      <c r="Y34" s="27"/>
      <c r="Z34" s="27"/>
      <c r="AA34" s="27"/>
      <c r="AB34" s="27">
        <v>1</v>
      </c>
      <c r="AC34" s="27"/>
      <c r="AD34" s="27"/>
      <c r="AE34" s="27"/>
      <c r="AF34" s="27"/>
      <c r="AG34" s="2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27">
        <f t="shared" si="17"/>
        <v>1</v>
      </c>
    </row>
    <row r="35" spans="1:63" x14ac:dyDescent="0.35">
      <c r="A35" s="13">
        <v>26</v>
      </c>
      <c r="B35" s="20" t="s">
        <v>17</v>
      </c>
      <c r="C35" s="20" t="s">
        <v>18</v>
      </c>
      <c r="D35" s="20"/>
      <c r="E35" s="23">
        <v>45866</v>
      </c>
      <c r="F35" s="23">
        <v>45866</v>
      </c>
      <c r="G35" s="24" t="s">
        <v>37</v>
      </c>
      <c r="H35" s="13" t="s">
        <v>20</v>
      </c>
      <c r="I35" s="25">
        <v>199.9982</v>
      </c>
      <c r="J35" s="13">
        <v>15</v>
      </c>
      <c r="K35" s="25">
        <f t="shared" si="12"/>
        <v>2999.973</v>
      </c>
      <c r="L35" s="13"/>
      <c r="M35" s="25">
        <f t="shared" si="13"/>
        <v>0</v>
      </c>
      <c r="N35" s="14">
        <v>0</v>
      </c>
      <c r="O35" s="25">
        <f t="shared" si="14"/>
        <v>0</v>
      </c>
      <c r="P35" s="13">
        <f t="shared" si="16"/>
        <v>15</v>
      </c>
      <c r="Q35" s="25">
        <f t="shared" si="15"/>
        <v>2999.973</v>
      </c>
      <c r="R35" s="26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27">
        <f t="shared" si="17"/>
        <v>0</v>
      </c>
    </row>
    <row r="36" spans="1:63" x14ac:dyDescent="0.35">
      <c r="A36" s="13">
        <v>27</v>
      </c>
      <c r="B36" s="20" t="s">
        <v>17</v>
      </c>
      <c r="C36" s="20" t="s">
        <v>18</v>
      </c>
      <c r="D36" s="20"/>
      <c r="E36" s="23">
        <v>45524</v>
      </c>
      <c r="F36" s="23">
        <v>45524</v>
      </c>
      <c r="G36" s="24" t="s">
        <v>38</v>
      </c>
      <c r="H36" s="13" t="s">
        <v>20</v>
      </c>
      <c r="I36" s="25">
        <v>278.99919999999997</v>
      </c>
      <c r="J36" s="13">
        <v>15</v>
      </c>
      <c r="K36" s="25">
        <f t="shared" si="12"/>
        <v>4184.9879999999994</v>
      </c>
      <c r="L36" s="13"/>
      <c r="M36" s="25">
        <f t="shared" si="13"/>
        <v>0</v>
      </c>
      <c r="N36" s="14">
        <v>0</v>
      </c>
      <c r="O36" s="25">
        <f t="shared" si="14"/>
        <v>0</v>
      </c>
      <c r="P36" s="13">
        <f t="shared" si="16"/>
        <v>15</v>
      </c>
      <c r="Q36" s="25">
        <f t="shared" si="15"/>
        <v>4184.9879999999994</v>
      </c>
      <c r="R36" s="26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27">
        <f t="shared" si="17"/>
        <v>0</v>
      </c>
    </row>
    <row r="37" spans="1:63" x14ac:dyDescent="0.35">
      <c r="A37" s="13">
        <v>28</v>
      </c>
      <c r="B37" s="20" t="s">
        <v>17</v>
      </c>
      <c r="C37" s="20" t="s">
        <v>18</v>
      </c>
      <c r="D37" s="20"/>
      <c r="E37" s="23">
        <v>45904</v>
      </c>
      <c r="F37" s="23">
        <v>45904</v>
      </c>
      <c r="G37" s="24" t="s">
        <v>38</v>
      </c>
      <c r="H37" s="13" t="s">
        <v>20</v>
      </c>
      <c r="I37" s="25">
        <v>454.3</v>
      </c>
      <c r="J37" s="13">
        <v>11</v>
      </c>
      <c r="K37" s="25">
        <f t="shared" si="12"/>
        <v>4997.3</v>
      </c>
      <c r="L37" s="13"/>
      <c r="M37" s="25">
        <f t="shared" si="13"/>
        <v>0</v>
      </c>
      <c r="N37" s="14">
        <v>1</v>
      </c>
      <c r="O37" s="25">
        <f t="shared" si="14"/>
        <v>454.3</v>
      </c>
      <c r="P37" s="13">
        <f t="shared" si="16"/>
        <v>10</v>
      </c>
      <c r="Q37" s="25">
        <f t="shared" si="15"/>
        <v>4543</v>
      </c>
      <c r="R37" s="26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>
        <v>1</v>
      </c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27">
        <f t="shared" si="17"/>
        <v>1</v>
      </c>
    </row>
    <row r="38" spans="1:63" x14ac:dyDescent="0.35">
      <c r="A38" s="13">
        <v>29</v>
      </c>
      <c r="B38" s="20" t="s">
        <v>17</v>
      </c>
      <c r="C38" s="20" t="s">
        <v>18</v>
      </c>
      <c r="D38" s="20"/>
      <c r="E38" s="23">
        <v>45413</v>
      </c>
      <c r="F38" s="23">
        <v>45413</v>
      </c>
      <c r="G38" s="24" t="s">
        <v>39</v>
      </c>
      <c r="H38" s="13" t="s">
        <v>20</v>
      </c>
      <c r="I38" s="25">
        <v>339.22640000000001</v>
      </c>
      <c r="J38" s="13">
        <v>0</v>
      </c>
      <c r="K38" s="25">
        <f t="shared" si="12"/>
        <v>0</v>
      </c>
      <c r="L38" s="13"/>
      <c r="M38" s="25">
        <f t="shared" si="13"/>
        <v>0</v>
      </c>
      <c r="N38" s="14">
        <v>0</v>
      </c>
      <c r="O38" s="25">
        <f t="shared" si="14"/>
        <v>0</v>
      </c>
      <c r="P38" s="13">
        <f t="shared" si="16"/>
        <v>0</v>
      </c>
      <c r="Q38" s="25">
        <f t="shared" si="15"/>
        <v>0</v>
      </c>
      <c r="R38" s="26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27">
        <f t="shared" si="17"/>
        <v>0</v>
      </c>
    </row>
    <row r="39" spans="1:63" x14ac:dyDescent="0.35">
      <c r="A39" s="13">
        <v>30</v>
      </c>
      <c r="B39" s="20" t="s">
        <v>17</v>
      </c>
      <c r="C39" s="20" t="s">
        <v>18</v>
      </c>
      <c r="D39" s="20"/>
      <c r="E39" s="23">
        <v>45904</v>
      </c>
      <c r="F39" s="23">
        <v>45904</v>
      </c>
      <c r="G39" s="24" t="s">
        <v>39</v>
      </c>
      <c r="H39" s="13" t="s">
        <v>20</v>
      </c>
      <c r="I39" s="25">
        <v>619.5</v>
      </c>
      <c r="J39" s="13">
        <v>0</v>
      </c>
      <c r="K39" s="25">
        <f t="shared" si="12"/>
        <v>0</v>
      </c>
      <c r="L39" s="13"/>
      <c r="M39" s="25">
        <f t="shared" si="13"/>
        <v>0</v>
      </c>
      <c r="N39" s="14">
        <v>0</v>
      </c>
      <c r="O39" s="25">
        <f t="shared" si="14"/>
        <v>0</v>
      </c>
      <c r="P39" s="13">
        <f t="shared" si="16"/>
        <v>0</v>
      </c>
      <c r="Q39" s="25">
        <f t="shared" si="15"/>
        <v>0</v>
      </c>
      <c r="R39" s="26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27">
        <f t="shared" si="17"/>
        <v>0</v>
      </c>
    </row>
    <row r="40" spans="1:63" x14ac:dyDescent="0.35">
      <c r="A40" s="13">
        <v>31</v>
      </c>
      <c r="B40" s="20" t="s">
        <v>17</v>
      </c>
      <c r="C40" s="21" t="s">
        <v>18</v>
      </c>
      <c r="D40" s="20"/>
      <c r="E40" s="23">
        <v>45866</v>
      </c>
      <c r="F40" s="23">
        <v>45866</v>
      </c>
      <c r="G40" s="24" t="s">
        <v>39</v>
      </c>
      <c r="H40" s="13" t="s">
        <v>20</v>
      </c>
      <c r="I40" s="25">
        <v>370.00080000000003</v>
      </c>
      <c r="J40" s="13">
        <v>19</v>
      </c>
      <c r="K40" s="25">
        <f t="shared" si="12"/>
        <v>7030.0152000000007</v>
      </c>
      <c r="L40" s="13"/>
      <c r="M40" s="25">
        <f t="shared" si="13"/>
        <v>0</v>
      </c>
      <c r="N40" s="14">
        <v>19</v>
      </c>
      <c r="O40" s="25">
        <f t="shared" si="14"/>
        <v>7030.0152000000007</v>
      </c>
      <c r="P40" s="13">
        <f t="shared" si="16"/>
        <v>0</v>
      </c>
      <c r="Q40" s="25">
        <f t="shared" si="15"/>
        <v>0</v>
      </c>
      <c r="R40" s="26"/>
      <c r="S40" s="27"/>
      <c r="T40" s="27"/>
      <c r="U40" s="27"/>
      <c r="V40" s="27"/>
      <c r="W40" s="27"/>
      <c r="X40" s="27"/>
      <c r="Y40" s="27"/>
      <c r="Z40" s="27">
        <v>10</v>
      </c>
      <c r="AA40" s="27"/>
      <c r="AB40" s="27">
        <v>5</v>
      </c>
      <c r="AC40" s="27"/>
      <c r="AD40" s="27"/>
      <c r="AE40" s="27"/>
      <c r="AF40" s="27"/>
      <c r="AG40" s="2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>
        <v>3</v>
      </c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>
        <v>1</v>
      </c>
      <c r="BH40" s="47"/>
      <c r="BI40" s="47"/>
      <c r="BJ40" s="27">
        <f t="shared" si="17"/>
        <v>19</v>
      </c>
    </row>
    <row r="41" spans="1:63" x14ac:dyDescent="0.35">
      <c r="A41" s="13">
        <v>32</v>
      </c>
      <c r="B41" s="20" t="s">
        <v>17</v>
      </c>
      <c r="C41" s="20" t="s">
        <v>18</v>
      </c>
      <c r="D41" s="20"/>
      <c r="E41" s="23">
        <v>42865</v>
      </c>
      <c r="F41" s="23">
        <v>42865</v>
      </c>
      <c r="G41" s="24" t="s">
        <v>40</v>
      </c>
      <c r="H41" s="13" t="s">
        <v>20</v>
      </c>
      <c r="I41" s="25">
        <v>59</v>
      </c>
      <c r="J41" s="13">
        <v>25</v>
      </c>
      <c r="K41" s="25">
        <f t="shared" si="12"/>
        <v>1475</v>
      </c>
      <c r="L41" s="13"/>
      <c r="M41" s="25">
        <f t="shared" si="13"/>
        <v>0</v>
      </c>
      <c r="N41" s="14">
        <v>2</v>
      </c>
      <c r="O41" s="25">
        <f t="shared" si="14"/>
        <v>118</v>
      </c>
      <c r="P41" s="13">
        <f t="shared" si="16"/>
        <v>23</v>
      </c>
      <c r="Q41" s="25">
        <f t="shared" si="15"/>
        <v>1357</v>
      </c>
      <c r="R41" s="26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>
        <v>2</v>
      </c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27">
        <f t="shared" si="17"/>
        <v>2</v>
      </c>
      <c r="BK41" s="31"/>
    </row>
    <row r="42" spans="1:63" x14ac:dyDescent="0.35">
      <c r="A42" s="13">
        <v>33</v>
      </c>
      <c r="B42" s="20" t="s">
        <v>17</v>
      </c>
      <c r="C42" s="20" t="s">
        <v>18</v>
      </c>
      <c r="D42" s="20"/>
      <c r="E42" s="23">
        <v>45904</v>
      </c>
      <c r="F42" s="23">
        <v>45904</v>
      </c>
      <c r="G42" s="24" t="s">
        <v>40</v>
      </c>
      <c r="H42" s="13" t="s">
        <v>20</v>
      </c>
      <c r="I42" s="25">
        <v>94.4</v>
      </c>
      <c r="J42" s="13">
        <v>5</v>
      </c>
      <c r="K42" s="25">
        <f t="shared" si="12"/>
        <v>472</v>
      </c>
      <c r="L42" s="13"/>
      <c r="M42" s="25">
        <f t="shared" si="13"/>
        <v>0</v>
      </c>
      <c r="N42" s="14">
        <v>5</v>
      </c>
      <c r="O42" s="25">
        <f t="shared" si="14"/>
        <v>472</v>
      </c>
      <c r="P42" s="13">
        <f t="shared" si="16"/>
        <v>0</v>
      </c>
      <c r="Q42" s="25">
        <f t="shared" si="15"/>
        <v>0</v>
      </c>
      <c r="R42" s="26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47"/>
      <c r="AI42" s="47"/>
      <c r="AJ42" s="47"/>
      <c r="AK42" s="47"/>
      <c r="AL42" s="47"/>
      <c r="AM42" s="47"/>
      <c r="AN42" s="47"/>
      <c r="AO42" s="47">
        <v>2</v>
      </c>
      <c r="AP42" s="47"/>
      <c r="AQ42" s="47"/>
      <c r="AR42" s="47"/>
      <c r="AS42" s="47"/>
      <c r="AT42" s="47"/>
      <c r="AU42" s="47">
        <v>3</v>
      </c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27">
        <f t="shared" si="17"/>
        <v>5</v>
      </c>
    </row>
    <row r="43" spans="1:63" x14ac:dyDescent="0.35">
      <c r="A43" s="13">
        <v>34</v>
      </c>
      <c r="B43" s="20" t="s">
        <v>17</v>
      </c>
      <c r="C43" s="20" t="s">
        <v>18</v>
      </c>
      <c r="D43" s="20"/>
      <c r="E43" s="23">
        <v>42888</v>
      </c>
      <c r="F43" s="23">
        <v>42888</v>
      </c>
      <c r="G43" s="24" t="s">
        <v>41</v>
      </c>
      <c r="H43" s="13" t="s">
        <v>22</v>
      </c>
      <c r="I43" s="25">
        <v>30</v>
      </c>
      <c r="J43" s="13">
        <v>8</v>
      </c>
      <c r="K43" s="25">
        <f t="shared" si="12"/>
        <v>240</v>
      </c>
      <c r="L43" s="13"/>
      <c r="M43" s="25">
        <f t="shared" si="13"/>
        <v>0</v>
      </c>
      <c r="N43" s="14">
        <v>2</v>
      </c>
      <c r="O43" s="25">
        <f t="shared" si="14"/>
        <v>60</v>
      </c>
      <c r="P43" s="13">
        <f t="shared" si="16"/>
        <v>6</v>
      </c>
      <c r="Q43" s="25">
        <f t="shared" si="15"/>
        <v>180</v>
      </c>
      <c r="R43" s="26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>
        <v>1</v>
      </c>
      <c r="BE43" s="47"/>
      <c r="BF43" s="47"/>
      <c r="BG43" s="47">
        <v>1</v>
      </c>
      <c r="BH43" s="47"/>
      <c r="BI43" s="47"/>
      <c r="BJ43" s="27">
        <f t="shared" si="17"/>
        <v>2</v>
      </c>
    </row>
    <row r="44" spans="1:63" x14ac:dyDescent="0.35">
      <c r="A44" s="13">
        <v>35</v>
      </c>
      <c r="B44" s="20" t="s">
        <v>17</v>
      </c>
      <c r="C44" s="20" t="s">
        <v>18</v>
      </c>
      <c r="D44" s="20"/>
      <c r="E44" s="23">
        <v>46106</v>
      </c>
      <c r="F44" s="23">
        <v>46106</v>
      </c>
      <c r="G44" s="24" t="s">
        <v>188</v>
      </c>
      <c r="H44" s="13" t="s">
        <v>20</v>
      </c>
      <c r="I44" s="25">
        <v>69.867800000000003</v>
      </c>
      <c r="J44" s="13"/>
      <c r="K44" s="25"/>
      <c r="L44" s="13">
        <v>12</v>
      </c>
      <c r="M44" s="25">
        <f t="shared" si="13"/>
        <v>838.41360000000009</v>
      </c>
      <c r="N44" s="14">
        <v>0</v>
      </c>
      <c r="O44" s="25">
        <f t="shared" si="14"/>
        <v>0</v>
      </c>
      <c r="P44" s="13">
        <f t="shared" si="16"/>
        <v>12</v>
      </c>
      <c r="Q44" s="25">
        <f t="shared" si="15"/>
        <v>838.41360000000009</v>
      </c>
      <c r="R44" s="26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27">
        <f t="shared" si="17"/>
        <v>0</v>
      </c>
    </row>
    <row r="45" spans="1:63" x14ac:dyDescent="0.35">
      <c r="A45" s="13">
        <v>36</v>
      </c>
      <c r="B45" s="20" t="s">
        <v>17</v>
      </c>
      <c r="C45" s="20" t="s">
        <v>18</v>
      </c>
      <c r="D45" s="20"/>
      <c r="E45" s="23"/>
      <c r="F45" s="23"/>
      <c r="G45" s="24" t="s">
        <v>42</v>
      </c>
      <c r="H45" s="13" t="s">
        <v>20</v>
      </c>
      <c r="I45" s="25">
        <v>82.6</v>
      </c>
      <c r="J45" s="13">
        <v>15</v>
      </c>
      <c r="K45" s="25">
        <f t="shared" si="12"/>
        <v>1239</v>
      </c>
      <c r="L45" s="13"/>
      <c r="M45" s="25">
        <f t="shared" si="13"/>
        <v>0</v>
      </c>
      <c r="N45" s="14">
        <v>7</v>
      </c>
      <c r="O45" s="25">
        <f t="shared" si="14"/>
        <v>578.19999999999993</v>
      </c>
      <c r="P45" s="13">
        <f t="shared" si="16"/>
        <v>8</v>
      </c>
      <c r="Q45" s="25">
        <f t="shared" si="15"/>
        <v>660.80000000000007</v>
      </c>
      <c r="R45" s="26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>
        <v>2</v>
      </c>
      <c r="AD45" s="27"/>
      <c r="AE45" s="27"/>
      <c r="AF45" s="27"/>
      <c r="AG45" s="2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>
        <v>1</v>
      </c>
      <c r="AX45" s="47"/>
      <c r="AY45" s="47"/>
      <c r="AZ45" s="47"/>
      <c r="BA45" s="47"/>
      <c r="BB45" s="47"/>
      <c r="BC45" s="47"/>
      <c r="BD45" s="47">
        <v>2</v>
      </c>
      <c r="BE45" s="47"/>
      <c r="BF45" s="47">
        <v>1</v>
      </c>
      <c r="BG45" s="47">
        <v>1</v>
      </c>
      <c r="BH45" s="47"/>
      <c r="BI45" s="47"/>
      <c r="BJ45" s="27">
        <f t="shared" si="17"/>
        <v>7</v>
      </c>
    </row>
    <row r="46" spans="1:63" x14ac:dyDescent="0.35">
      <c r="A46" s="13">
        <v>37</v>
      </c>
      <c r="B46" s="20" t="s">
        <v>17</v>
      </c>
      <c r="C46" s="20" t="s">
        <v>18</v>
      </c>
      <c r="D46" s="20"/>
      <c r="E46" s="23">
        <v>42740</v>
      </c>
      <c r="F46" s="23">
        <v>42740</v>
      </c>
      <c r="G46" s="24" t="s">
        <v>43</v>
      </c>
      <c r="H46" s="13" t="s">
        <v>20</v>
      </c>
      <c r="I46" s="25">
        <v>34.65</v>
      </c>
      <c r="J46" s="13">
        <v>59</v>
      </c>
      <c r="K46" s="25">
        <f t="shared" si="12"/>
        <v>2044.35</v>
      </c>
      <c r="L46" s="13"/>
      <c r="M46" s="25">
        <f t="shared" si="13"/>
        <v>0</v>
      </c>
      <c r="N46" s="14">
        <v>0</v>
      </c>
      <c r="O46" s="25">
        <f t="shared" si="14"/>
        <v>0</v>
      </c>
      <c r="P46" s="13">
        <f t="shared" si="16"/>
        <v>59</v>
      </c>
      <c r="Q46" s="25">
        <f t="shared" si="15"/>
        <v>2044.35</v>
      </c>
      <c r="R46" s="26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7"/>
      <c r="BH46" s="47"/>
      <c r="BI46" s="47"/>
      <c r="BJ46" s="27">
        <f t="shared" si="17"/>
        <v>0</v>
      </c>
    </row>
    <row r="47" spans="1:63" x14ac:dyDescent="0.35">
      <c r="A47" s="13">
        <v>38</v>
      </c>
      <c r="B47" s="20" t="s">
        <v>17</v>
      </c>
      <c r="C47" s="20" t="s">
        <v>18</v>
      </c>
      <c r="D47" s="20"/>
      <c r="E47" s="23">
        <v>42888</v>
      </c>
      <c r="F47" s="23">
        <v>42888</v>
      </c>
      <c r="G47" s="24" t="s">
        <v>44</v>
      </c>
      <c r="H47" s="13" t="s">
        <v>20</v>
      </c>
      <c r="I47" s="25">
        <v>42.48</v>
      </c>
      <c r="J47" s="13">
        <v>38</v>
      </c>
      <c r="K47" s="25">
        <f t="shared" si="12"/>
        <v>1614.2399999999998</v>
      </c>
      <c r="L47" s="13"/>
      <c r="M47" s="25">
        <f t="shared" si="13"/>
        <v>0</v>
      </c>
      <c r="N47" s="14">
        <v>0</v>
      </c>
      <c r="O47" s="25">
        <f t="shared" si="14"/>
        <v>0</v>
      </c>
      <c r="P47" s="13">
        <f t="shared" si="16"/>
        <v>38</v>
      </c>
      <c r="Q47" s="25">
        <f t="shared" si="15"/>
        <v>1614.2399999999998</v>
      </c>
      <c r="R47" s="26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  <c r="BF47" s="47"/>
      <c r="BG47" s="47"/>
      <c r="BH47" s="47"/>
      <c r="BI47" s="47"/>
      <c r="BJ47" s="27">
        <f t="shared" si="17"/>
        <v>0</v>
      </c>
    </row>
    <row r="48" spans="1:63" x14ac:dyDescent="0.35">
      <c r="A48" s="13">
        <v>39</v>
      </c>
      <c r="B48" s="20" t="s">
        <v>17</v>
      </c>
      <c r="C48" s="20" t="s">
        <v>18</v>
      </c>
      <c r="D48" s="20"/>
      <c r="E48" s="23">
        <v>44638</v>
      </c>
      <c r="F48" s="23">
        <v>44638</v>
      </c>
      <c r="G48" s="24" t="s">
        <v>45</v>
      </c>
      <c r="H48" s="13" t="s">
        <v>22</v>
      </c>
      <c r="I48" s="25">
        <v>25.96</v>
      </c>
      <c r="J48" s="13">
        <v>159</v>
      </c>
      <c r="K48" s="25">
        <f t="shared" si="12"/>
        <v>4127.6400000000003</v>
      </c>
      <c r="L48" s="13"/>
      <c r="M48" s="25">
        <f t="shared" si="13"/>
        <v>0</v>
      </c>
      <c r="N48" s="14">
        <v>0</v>
      </c>
      <c r="O48" s="25">
        <f t="shared" si="14"/>
        <v>0</v>
      </c>
      <c r="P48" s="13">
        <f t="shared" si="16"/>
        <v>159</v>
      </c>
      <c r="Q48" s="25">
        <f t="shared" si="15"/>
        <v>4127.6400000000003</v>
      </c>
      <c r="R48" s="26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  <c r="BF48" s="47"/>
      <c r="BG48" s="47"/>
      <c r="BH48" s="47"/>
      <c r="BI48" s="47"/>
      <c r="BJ48" s="27">
        <f t="shared" si="17"/>
        <v>0</v>
      </c>
    </row>
    <row r="49" spans="1:63" x14ac:dyDescent="0.35">
      <c r="A49" s="13">
        <v>40</v>
      </c>
      <c r="B49" s="20" t="s">
        <v>17</v>
      </c>
      <c r="C49" s="20" t="s">
        <v>18</v>
      </c>
      <c r="D49" s="20"/>
      <c r="E49" s="23">
        <v>42094</v>
      </c>
      <c r="F49" s="23">
        <v>42094</v>
      </c>
      <c r="G49" s="24" t="s">
        <v>46</v>
      </c>
      <c r="H49" s="13" t="s">
        <v>22</v>
      </c>
      <c r="I49" s="25">
        <v>25.4054</v>
      </c>
      <c r="J49" s="13">
        <v>28</v>
      </c>
      <c r="K49" s="25">
        <f t="shared" si="12"/>
        <v>711.35120000000006</v>
      </c>
      <c r="L49" s="13"/>
      <c r="M49" s="25">
        <f t="shared" si="13"/>
        <v>0</v>
      </c>
      <c r="N49" s="14">
        <v>2</v>
      </c>
      <c r="O49" s="25">
        <f t="shared" si="14"/>
        <v>50.8108</v>
      </c>
      <c r="P49" s="13">
        <f t="shared" si="16"/>
        <v>26</v>
      </c>
      <c r="Q49" s="25">
        <f t="shared" si="15"/>
        <v>660.54040000000009</v>
      </c>
      <c r="R49" s="26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47"/>
      <c r="AI49" s="47"/>
      <c r="AJ49" s="47"/>
      <c r="AK49" s="47"/>
      <c r="AL49" s="47"/>
      <c r="AM49" s="47"/>
      <c r="AN49" s="47"/>
      <c r="AO49" s="47"/>
      <c r="AP49" s="47">
        <v>2</v>
      </c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  <c r="BF49" s="47"/>
      <c r="BG49" s="47"/>
      <c r="BH49" s="47"/>
      <c r="BI49" s="47"/>
      <c r="BJ49" s="27">
        <f t="shared" si="17"/>
        <v>2</v>
      </c>
      <c r="BK49" s="31"/>
    </row>
    <row r="50" spans="1:63" x14ac:dyDescent="0.35">
      <c r="A50" s="13">
        <v>41</v>
      </c>
      <c r="B50" s="20" t="s">
        <v>17</v>
      </c>
      <c r="C50" s="20" t="s">
        <v>18</v>
      </c>
      <c r="D50" s="20"/>
      <c r="E50" s="23">
        <v>42107</v>
      </c>
      <c r="F50" s="23">
        <v>42107</v>
      </c>
      <c r="G50" s="24" t="s">
        <v>47</v>
      </c>
      <c r="H50" s="13" t="s">
        <v>22</v>
      </c>
      <c r="I50" s="25">
        <v>11</v>
      </c>
      <c r="J50" s="13">
        <v>0</v>
      </c>
      <c r="K50" s="25">
        <f t="shared" si="12"/>
        <v>0</v>
      </c>
      <c r="L50" s="13"/>
      <c r="M50" s="25">
        <f t="shared" si="13"/>
        <v>0</v>
      </c>
      <c r="N50" s="14">
        <v>0</v>
      </c>
      <c r="O50" s="25">
        <f t="shared" si="14"/>
        <v>0</v>
      </c>
      <c r="P50" s="13">
        <f t="shared" si="16"/>
        <v>0</v>
      </c>
      <c r="Q50" s="25">
        <f t="shared" si="15"/>
        <v>0</v>
      </c>
      <c r="R50" s="26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  <c r="BF50" s="47"/>
      <c r="BG50" s="47"/>
      <c r="BH50" s="47"/>
      <c r="BI50" s="47"/>
      <c r="BJ50" s="27">
        <f t="shared" si="17"/>
        <v>0</v>
      </c>
    </row>
    <row r="51" spans="1:63" x14ac:dyDescent="0.35">
      <c r="A51" s="13">
        <v>42</v>
      </c>
      <c r="B51" s="20" t="s">
        <v>17</v>
      </c>
      <c r="C51" s="20" t="s">
        <v>18</v>
      </c>
      <c r="D51" s="20"/>
      <c r="E51" s="23">
        <v>45272</v>
      </c>
      <c r="F51" s="23">
        <v>45272</v>
      </c>
      <c r="G51" s="24" t="s">
        <v>48</v>
      </c>
      <c r="H51" s="13" t="s">
        <v>22</v>
      </c>
      <c r="I51" s="25">
        <v>11.25</v>
      </c>
      <c r="J51" s="13">
        <v>0</v>
      </c>
      <c r="K51" s="25">
        <f t="shared" si="12"/>
        <v>0</v>
      </c>
      <c r="L51" s="13"/>
      <c r="M51" s="25">
        <f t="shared" si="13"/>
        <v>0</v>
      </c>
      <c r="N51" s="14">
        <v>0</v>
      </c>
      <c r="O51" s="25">
        <f t="shared" si="14"/>
        <v>0</v>
      </c>
      <c r="P51" s="13">
        <f t="shared" si="16"/>
        <v>0</v>
      </c>
      <c r="Q51" s="25">
        <f t="shared" si="15"/>
        <v>0</v>
      </c>
      <c r="R51" s="26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  <c r="BF51" s="47"/>
      <c r="BG51" s="47"/>
      <c r="BH51" s="47"/>
      <c r="BI51" s="47"/>
      <c r="BJ51" s="27">
        <f t="shared" si="17"/>
        <v>0</v>
      </c>
    </row>
    <row r="52" spans="1:63" x14ac:dyDescent="0.35">
      <c r="A52" s="13">
        <v>43</v>
      </c>
      <c r="B52" s="20" t="s">
        <v>17</v>
      </c>
      <c r="C52" s="20" t="s">
        <v>18</v>
      </c>
      <c r="D52" s="20"/>
      <c r="E52" s="23">
        <v>42389</v>
      </c>
      <c r="F52" s="23">
        <v>42389</v>
      </c>
      <c r="G52" s="24" t="s">
        <v>48</v>
      </c>
      <c r="H52" s="13" t="s">
        <v>22</v>
      </c>
      <c r="I52" s="25">
        <v>17.41</v>
      </c>
      <c r="J52" s="13">
        <v>21</v>
      </c>
      <c r="K52" s="25">
        <f t="shared" si="12"/>
        <v>365.61</v>
      </c>
      <c r="L52" s="13"/>
      <c r="M52" s="25">
        <f t="shared" si="13"/>
        <v>0</v>
      </c>
      <c r="N52" s="14">
        <v>16</v>
      </c>
      <c r="O52" s="25">
        <f t="shared" si="14"/>
        <v>278.56</v>
      </c>
      <c r="P52" s="13">
        <f t="shared" si="16"/>
        <v>5</v>
      </c>
      <c r="Q52" s="25">
        <f t="shared" si="15"/>
        <v>87.050000000000011</v>
      </c>
      <c r="R52" s="26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>
        <v>3</v>
      </c>
      <c r="BB52" s="47"/>
      <c r="BC52" s="47">
        <v>3</v>
      </c>
      <c r="BD52" s="47">
        <v>2</v>
      </c>
      <c r="BE52" s="47"/>
      <c r="BF52" s="47">
        <v>2</v>
      </c>
      <c r="BG52" s="47"/>
      <c r="BH52" s="47">
        <v>3</v>
      </c>
      <c r="BI52" s="47">
        <v>3</v>
      </c>
      <c r="BJ52" s="27">
        <f t="shared" si="17"/>
        <v>16</v>
      </c>
    </row>
    <row r="53" spans="1:63" x14ac:dyDescent="0.35">
      <c r="A53" s="13">
        <v>44</v>
      </c>
      <c r="B53" s="20" t="s">
        <v>17</v>
      </c>
      <c r="C53" s="20" t="s">
        <v>18</v>
      </c>
      <c r="D53" s="20"/>
      <c r="E53" s="23">
        <v>45866</v>
      </c>
      <c r="F53" s="23">
        <v>45866</v>
      </c>
      <c r="G53" s="24" t="s">
        <v>49</v>
      </c>
      <c r="H53" s="13" t="s">
        <v>20</v>
      </c>
      <c r="I53" s="25">
        <v>45.005200000000002</v>
      </c>
      <c r="J53" s="13">
        <v>25</v>
      </c>
      <c r="K53" s="25">
        <f t="shared" si="12"/>
        <v>1125.1300000000001</v>
      </c>
      <c r="L53" s="13"/>
      <c r="M53" s="25">
        <f t="shared" si="13"/>
        <v>0</v>
      </c>
      <c r="N53" s="14">
        <v>0</v>
      </c>
      <c r="O53" s="25">
        <f t="shared" si="14"/>
        <v>0</v>
      </c>
      <c r="P53" s="13">
        <f t="shared" si="16"/>
        <v>25</v>
      </c>
      <c r="Q53" s="25">
        <f t="shared" si="15"/>
        <v>1125.1300000000001</v>
      </c>
      <c r="R53" s="26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  <c r="BF53" s="47"/>
      <c r="BG53" s="47"/>
      <c r="BH53" s="47"/>
      <c r="BI53" s="47"/>
      <c r="BJ53" s="27">
        <f t="shared" si="17"/>
        <v>0</v>
      </c>
      <c r="BK53" s="31"/>
    </row>
    <row r="54" spans="1:63" x14ac:dyDescent="0.35">
      <c r="A54" s="13">
        <v>45</v>
      </c>
      <c r="B54" s="20" t="s">
        <v>17</v>
      </c>
      <c r="C54" s="20" t="s">
        <v>18</v>
      </c>
      <c r="D54" s="20"/>
      <c r="E54" s="23">
        <v>45904</v>
      </c>
      <c r="F54" s="23">
        <v>45904</v>
      </c>
      <c r="G54" s="24" t="s">
        <v>49</v>
      </c>
      <c r="H54" s="13" t="s">
        <v>20</v>
      </c>
      <c r="I54" s="25">
        <v>41.3</v>
      </c>
      <c r="J54" s="13">
        <v>9</v>
      </c>
      <c r="K54" s="25">
        <f t="shared" si="12"/>
        <v>371.7</v>
      </c>
      <c r="L54" s="13"/>
      <c r="M54" s="25">
        <f t="shared" si="13"/>
        <v>0</v>
      </c>
      <c r="N54" s="14">
        <v>3</v>
      </c>
      <c r="O54" s="25">
        <f t="shared" si="14"/>
        <v>123.89999999999999</v>
      </c>
      <c r="P54" s="13">
        <f t="shared" si="16"/>
        <v>6</v>
      </c>
      <c r="Q54" s="25">
        <f t="shared" si="15"/>
        <v>247.8</v>
      </c>
      <c r="R54" s="26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>
        <v>1</v>
      </c>
      <c r="BE54" s="47"/>
      <c r="BF54" s="47">
        <v>1</v>
      </c>
      <c r="BG54" s="47"/>
      <c r="BH54" s="47"/>
      <c r="BI54" s="47">
        <v>1</v>
      </c>
      <c r="BJ54" s="27">
        <f t="shared" si="17"/>
        <v>3</v>
      </c>
    </row>
    <row r="55" spans="1:63" x14ac:dyDescent="0.35">
      <c r="A55" s="13">
        <v>46</v>
      </c>
      <c r="B55" s="20" t="s">
        <v>17</v>
      </c>
      <c r="C55" s="21" t="s">
        <v>18</v>
      </c>
      <c r="D55" s="21"/>
      <c r="E55" s="23">
        <v>42888</v>
      </c>
      <c r="F55" s="23">
        <v>42888</v>
      </c>
      <c r="G55" s="24" t="s">
        <v>50</v>
      </c>
      <c r="H55" s="13" t="s">
        <v>20</v>
      </c>
      <c r="I55" s="25">
        <v>129.80000000000001</v>
      </c>
      <c r="J55" s="13">
        <v>1</v>
      </c>
      <c r="K55" s="25">
        <f t="shared" si="12"/>
        <v>129.80000000000001</v>
      </c>
      <c r="L55" s="13"/>
      <c r="M55" s="25">
        <f t="shared" si="13"/>
        <v>0</v>
      </c>
      <c r="N55" s="14">
        <v>1</v>
      </c>
      <c r="O55" s="25">
        <f t="shared" si="14"/>
        <v>129.80000000000001</v>
      </c>
      <c r="P55" s="13">
        <f t="shared" si="16"/>
        <v>0</v>
      </c>
      <c r="Q55" s="25">
        <f t="shared" si="15"/>
        <v>0</v>
      </c>
      <c r="R55" s="26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  <c r="BF55" s="47">
        <v>1</v>
      </c>
      <c r="BG55" s="47"/>
      <c r="BH55" s="47"/>
      <c r="BI55" s="47"/>
      <c r="BJ55" s="27">
        <f t="shared" si="17"/>
        <v>1</v>
      </c>
    </row>
    <row r="56" spans="1:63" x14ac:dyDescent="0.35">
      <c r="A56" s="13">
        <v>47</v>
      </c>
      <c r="B56" s="20" t="s">
        <v>17</v>
      </c>
      <c r="C56" s="21" t="s">
        <v>18</v>
      </c>
      <c r="D56" s="21"/>
      <c r="E56" s="23">
        <v>46106</v>
      </c>
      <c r="F56" s="23">
        <v>46106</v>
      </c>
      <c r="G56" s="24" t="s">
        <v>50</v>
      </c>
      <c r="H56" s="13" t="s">
        <v>20</v>
      </c>
      <c r="I56" s="25">
        <v>170.03800000000001</v>
      </c>
      <c r="J56" s="13"/>
      <c r="K56" s="25"/>
      <c r="L56" s="13">
        <v>5</v>
      </c>
      <c r="M56" s="25">
        <f t="shared" si="13"/>
        <v>850.19</v>
      </c>
      <c r="N56" s="14">
        <v>0</v>
      </c>
      <c r="O56" s="25">
        <f t="shared" si="14"/>
        <v>0</v>
      </c>
      <c r="P56" s="13">
        <f t="shared" si="16"/>
        <v>5</v>
      </c>
      <c r="Q56" s="25">
        <f t="shared" si="15"/>
        <v>850.19</v>
      </c>
      <c r="R56" s="26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  <c r="BF56" s="47"/>
      <c r="BG56" s="47"/>
      <c r="BH56" s="47"/>
      <c r="BI56" s="47"/>
      <c r="BJ56" s="27">
        <f t="shared" si="17"/>
        <v>0</v>
      </c>
    </row>
    <row r="57" spans="1:63" x14ac:dyDescent="0.35">
      <c r="A57" s="13">
        <v>48</v>
      </c>
      <c r="B57" s="20" t="s">
        <v>17</v>
      </c>
      <c r="C57" s="21" t="s">
        <v>18</v>
      </c>
      <c r="D57" s="21"/>
      <c r="E57" s="23">
        <v>44154</v>
      </c>
      <c r="F57" s="23">
        <v>44154</v>
      </c>
      <c r="G57" s="24" t="s">
        <v>51</v>
      </c>
      <c r="H57" s="13" t="s">
        <v>20</v>
      </c>
      <c r="I57" s="25">
        <v>15.5</v>
      </c>
      <c r="J57" s="13">
        <v>250</v>
      </c>
      <c r="K57" s="25">
        <f t="shared" si="12"/>
        <v>3875</v>
      </c>
      <c r="L57" s="13"/>
      <c r="M57" s="25">
        <f t="shared" si="13"/>
        <v>0</v>
      </c>
      <c r="N57" s="14">
        <v>0</v>
      </c>
      <c r="O57" s="25">
        <f t="shared" si="14"/>
        <v>0</v>
      </c>
      <c r="P57" s="13">
        <f t="shared" si="16"/>
        <v>250</v>
      </c>
      <c r="Q57" s="25">
        <f t="shared" si="15"/>
        <v>3875</v>
      </c>
      <c r="R57" s="26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  <c r="BF57" s="47"/>
      <c r="BG57" s="47"/>
      <c r="BH57" s="47"/>
      <c r="BI57" s="47"/>
      <c r="BJ57" s="27">
        <f t="shared" si="17"/>
        <v>0</v>
      </c>
    </row>
    <row r="58" spans="1:63" x14ac:dyDescent="0.35">
      <c r="A58" s="13">
        <v>49</v>
      </c>
      <c r="B58" s="20" t="s">
        <v>17</v>
      </c>
      <c r="C58" s="21" t="s">
        <v>18</v>
      </c>
      <c r="D58" s="21"/>
      <c r="E58" s="23">
        <v>45524</v>
      </c>
      <c r="F58" s="23">
        <v>45524</v>
      </c>
      <c r="G58" s="24" t="s">
        <v>52</v>
      </c>
      <c r="H58" s="13" t="s">
        <v>20</v>
      </c>
      <c r="I58" s="25">
        <v>27.85</v>
      </c>
      <c r="J58" s="13">
        <v>14</v>
      </c>
      <c r="K58" s="25">
        <f t="shared" si="12"/>
        <v>389.90000000000003</v>
      </c>
      <c r="L58" s="13"/>
      <c r="M58" s="25">
        <f t="shared" si="13"/>
        <v>0</v>
      </c>
      <c r="N58" s="14">
        <v>0</v>
      </c>
      <c r="O58" s="25">
        <f t="shared" si="14"/>
        <v>0</v>
      </c>
      <c r="P58" s="13">
        <f t="shared" si="16"/>
        <v>14</v>
      </c>
      <c r="Q58" s="25">
        <f t="shared" si="15"/>
        <v>389.90000000000003</v>
      </c>
      <c r="R58" s="26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  <c r="BF58" s="47"/>
      <c r="BG58" s="47"/>
      <c r="BH58" s="47"/>
      <c r="BI58" s="47"/>
      <c r="BJ58" s="27">
        <f t="shared" si="17"/>
        <v>0</v>
      </c>
    </row>
    <row r="59" spans="1:63" x14ac:dyDescent="0.35">
      <c r="A59" s="13">
        <v>50</v>
      </c>
      <c r="B59" s="20" t="s">
        <v>17</v>
      </c>
      <c r="C59" s="20" t="s">
        <v>18</v>
      </c>
      <c r="D59" s="21"/>
      <c r="E59" s="23">
        <v>45097</v>
      </c>
      <c r="F59" s="23">
        <v>45097</v>
      </c>
      <c r="G59" s="24" t="s">
        <v>53</v>
      </c>
      <c r="H59" s="13" t="s">
        <v>20</v>
      </c>
      <c r="I59" s="25">
        <v>27.85</v>
      </c>
      <c r="J59" s="13">
        <v>14</v>
      </c>
      <c r="K59" s="25">
        <f t="shared" si="12"/>
        <v>389.90000000000003</v>
      </c>
      <c r="L59" s="13"/>
      <c r="M59" s="25">
        <f t="shared" si="13"/>
        <v>0</v>
      </c>
      <c r="N59" s="14">
        <v>0</v>
      </c>
      <c r="O59" s="25">
        <f t="shared" si="14"/>
        <v>0</v>
      </c>
      <c r="P59" s="13">
        <f t="shared" si="16"/>
        <v>14</v>
      </c>
      <c r="Q59" s="25">
        <f t="shared" si="15"/>
        <v>389.90000000000003</v>
      </c>
      <c r="R59" s="26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  <c r="BF59" s="47"/>
      <c r="BG59" s="47"/>
      <c r="BH59" s="47"/>
      <c r="BI59" s="47"/>
      <c r="BJ59" s="27">
        <f t="shared" si="17"/>
        <v>0</v>
      </c>
    </row>
    <row r="60" spans="1:63" x14ac:dyDescent="0.35">
      <c r="A60" s="13">
        <v>51</v>
      </c>
      <c r="B60" s="20" t="s">
        <v>17</v>
      </c>
      <c r="C60" s="20" t="s">
        <v>18</v>
      </c>
      <c r="D60" s="21"/>
      <c r="E60" s="23">
        <v>45659</v>
      </c>
      <c r="F60" s="23">
        <v>45659</v>
      </c>
      <c r="G60" s="24" t="s">
        <v>54</v>
      </c>
      <c r="H60" s="13" t="s">
        <v>20</v>
      </c>
      <c r="I60" s="25">
        <v>17.59</v>
      </c>
      <c r="J60" s="13">
        <v>169</v>
      </c>
      <c r="K60" s="25">
        <f t="shared" si="12"/>
        <v>2972.71</v>
      </c>
      <c r="L60" s="13"/>
      <c r="M60" s="25">
        <f t="shared" si="13"/>
        <v>0</v>
      </c>
      <c r="N60" s="14">
        <v>0</v>
      </c>
      <c r="O60" s="25">
        <f t="shared" si="14"/>
        <v>0</v>
      </c>
      <c r="P60" s="13">
        <f t="shared" si="16"/>
        <v>169</v>
      </c>
      <c r="Q60" s="25">
        <f t="shared" si="15"/>
        <v>2972.71</v>
      </c>
      <c r="R60" s="26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  <c r="BF60" s="47"/>
      <c r="BG60" s="47"/>
      <c r="BH60" s="47"/>
      <c r="BI60" s="47"/>
      <c r="BJ60" s="27">
        <f t="shared" si="17"/>
        <v>0</v>
      </c>
    </row>
    <row r="61" spans="1:63" x14ac:dyDescent="0.35">
      <c r="A61" s="13">
        <v>52</v>
      </c>
      <c r="B61" s="20" t="s">
        <v>17</v>
      </c>
      <c r="C61" s="21" t="s">
        <v>18</v>
      </c>
      <c r="D61" s="21"/>
      <c r="E61" s="23">
        <v>45904</v>
      </c>
      <c r="F61" s="23">
        <v>45904</v>
      </c>
      <c r="G61" s="24" t="s">
        <v>55</v>
      </c>
      <c r="H61" s="13" t="s">
        <v>20</v>
      </c>
      <c r="I61" s="25">
        <v>53.1</v>
      </c>
      <c r="J61" s="13">
        <v>195</v>
      </c>
      <c r="K61" s="25">
        <f t="shared" si="12"/>
        <v>10354.5</v>
      </c>
      <c r="L61" s="13"/>
      <c r="M61" s="25">
        <f t="shared" si="13"/>
        <v>0</v>
      </c>
      <c r="N61" s="14">
        <v>150</v>
      </c>
      <c r="O61" s="25">
        <f t="shared" si="14"/>
        <v>7965</v>
      </c>
      <c r="P61" s="13">
        <f t="shared" si="16"/>
        <v>45</v>
      </c>
      <c r="Q61" s="25">
        <f t="shared" si="15"/>
        <v>2389.5</v>
      </c>
      <c r="R61" s="26"/>
      <c r="S61" s="27"/>
      <c r="T61" s="27"/>
      <c r="U61" s="27"/>
      <c r="V61" s="27"/>
      <c r="W61" s="27">
        <v>25</v>
      </c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  <c r="AS61" s="47"/>
      <c r="AT61" s="47">
        <v>15</v>
      </c>
      <c r="AU61" s="47">
        <v>25</v>
      </c>
      <c r="AV61" s="47"/>
      <c r="AW61" s="47"/>
      <c r="AX61" s="47"/>
      <c r="AY61" s="47"/>
      <c r="AZ61" s="47"/>
      <c r="BA61" s="47"/>
      <c r="BB61" s="47">
        <v>85</v>
      </c>
      <c r="BC61" s="47"/>
      <c r="BD61" s="47"/>
      <c r="BE61" s="47"/>
      <c r="BF61" s="47"/>
      <c r="BG61" s="47"/>
      <c r="BH61" s="47"/>
      <c r="BI61" s="47"/>
      <c r="BJ61" s="27">
        <f t="shared" si="17"/>
        <v>150</v>
      </c>
    </row>
    <row r="62" spans="1:63" x14ac:dyDescent="0.35">
      <c r="A62" s="13">
        <v>53</v>
      </c>
      <c r="B62" s="20" t="s">
        <v>17</v>
      </c>
      <c r="C62" s="21" t="s">
        <v>18</v>
      </c>
      <c r="D62" s="21"/>
      <c r="E62" s="23"/>
      <c r="F62" s="23"/>
      <c r="G62" s="24" t="s">
        <v>56</v>
      </c>
      <c r="H62" s="13" t="s">
        <v>20</v>
      </c>
      <c r="I62" s="25">
        <v>60.003</v>
      </c>
      <c r="J62" s="13">
        <v>200</v>
      </c>
      <c r="K62" s="25">
        <f t="shared" si="12"/>
        <v>12000.6</v>
      </c>
      <c r="L62" s="13"/>
      <c r="M62" s="25">
        <f t="shared" si="13"/>
        <v>0</v>
      </c>
      <c r="N62" s="14">
        <v>39</v>
      </c>
      <c r="O62" s="25">
        <f t="shared" si="14"/>
        <v>2340.1170000000002</v>
      </c>
      <c r="P62" s="13">
        <f t="shared" si="16"/>
        <v>161</v>
      </c>
      <c r="Q62" s="25">
        <f t="shared" si="15"/>
        <v>9660.4830000000002</v>
      </c>
      <c r="R62" s="26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47"/>
      <c r="BA62" s="47"/>
      <c r="BB62" s="47">
        <v>39</v>
      </c>
      <c r="BC62" s="47"/>
      <c r="BD62" s="47"/>
      <c r="BE62" s="47"/>
      <c r="BF62" s="47"/>
      <c r="BG62" s="47"/>
      <c r="BH62" s="47"/>
      <c r="BI62" s="47"/>
      <c r="BJ62" s="27">
        <f t="shared" si="17"/>
        <v>39</v>
      </c>
      <c r="BK62" s="31"/>
    </row>
    <row r="63" spans="1:63" x14ac:dyDescent="0.35">
      <c r="A63" s="13">
        <v>54</v>
      </c>
      <c r="B63" s="20" t="s">
        <v>17</v>
      </c>
      <c r="C63" s="21" t="s">
        <v>18</v>
      </c>
      <c r="D63" s="21"/>
      <c r="E63" s="23">
        <v>46106</v>
      </c>
      <c r="F63" s="23">
        <v>46106</v>
      </c>
      <c r="G63" s="24" t="s">
        <v>205</v>
      </c>
      <c r="H63" s="13" t="s">
        <v>20</v>
      </c>
      <c r="I63" s="25">
        <v>60.003</v>
      </c>
      <c r="J63" s="13"/>
      <c r="K63" s="25"/>
      <c r="L63" s="13">
        <v>500</v>
      </c>
      <c r="M63" s="25">
        <f t="shared" si="13"/>
        <v>30001.5</v>
      </c>
      <c r="N63" s="14">
        <v>0</v>
      </c>
      <c r="O63" s="25">
        <f t="shared" si="14"/>
        <v>0</v>
      </c>
      <c r="P63" s="13">
        <f t="shared" si="16"/>
        <v>500</v>
      </c>
      <c r="Q63" s="25">
        <f t="shared" si="15"/>
        <v>30001.5</v>
      </c>
      <c r="R63" s="26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  <c r="BF63" s="47"/>
      <c r="BG63" s="47"/>
      <c r="BH63" s="47"/>
      <c r="BI63" s="47"/>
      <c r="BJ63" s="27">
        <f t="shared" si="17"/>
        <v>0</v>
      </c>
      <c r="BK63" s="31"/>
    </row>
    <row r="64" spans="1:63" x14ac:dyDescent="0.35">
      <c r="A64" s="13">
        <v>55</v>
      </c>
      <c r="B64" s="20" t="s">
        <v>17</v>
      </c>
      <c r="C64" s="20" t="s">
        <v>18</v>
      </c>
      <c r="D64" s="20"/>
      <c r="E64" s="23">
        <v>46106</v>
      </c>
      <c r="F64" s="23">
        <v>46106</v>
      </c>
      <c r="G64" s="24" t="s">
        <v>187</v>
      </c>
      <c r="H64" s="13" t="s">
        <v>22</v>
      </c>
      <c r="I64" s="25">
        <v>746.45619999999997</v>
      </c>
      <c r="J64" s="13">
        <v>0</v>
      </c>
      <c r="K64" s="25">
        <f t="shared" si="12"/>
        <v>0</v>
      </c>
      <c r="L64" s="13">
        <v>3</v>
      </c>
      <c r="M64" s="25">
        <f t="shared" si="13"/>
        <v>2239.3685999999998</v>
      </c>
      <c r="N64" s="14">
        <v>0</v>
      </c>
      <c r="O64" s="25">
        <f t="shared" si="14"/>
        <v>0</v>
      </c>
      <c r="P64" s="13">
        <f t="shared" si="16"/>
        <v>3</v>
      </c>
      <c r="Q64" s="25">
        <f t="shared" si="15"/>
        <v>2239.3685999999998</v>
      </c>
      <c r="R64" s="26" t="s">
        <v>58</v>
      </c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  <c r="BF64" s="47"/>
      <c r="BG64" s="47"/>
      <c r="BH64" s="47"/>
      <c r="BI64" s="47"/>
      <c r="BJ64" s="27">
        <f t="shared" si="17"/>
        <v>0</v>
      </c>
    </row>
    <row r="65" spans="1:63" x14ac:dyDescent="0.35">
      <c r="A65" s="13">
        <v>56</v>
      </c>
      <c r="B65" s="20" t="s">
        <v>17</v>
      </c>
      <c r="C65" s="20" t="s">
        <v>18</v>
      </c>
      <c r="D65" s="20"/>
      <c r="E65" s="23">
        <v>45904</v>
      </c>
      <c r="F65" s="23">
        <v>45904</v>
      </c>
      <c r="G65" s="24" t="s">
        <v>59</v>
      </c>
      <c r="H65" s="13" t="s">
        <v>20</v>
      </c>
      <c r="I65" s="25">
        <v>4.72</v>
      </c>
      <c r="J65" s="13">
        <v>186</v>
      </c>
      <c r="K65" s="25">
        <f t="shared" si="12"/>
        <v>877.92</v>
      </c>
      <c r="L65" s="13"/>
      <c r="M65" s="25">
        <f t="shared" si="13"/>
        <v>0</v>
      </c>
      <c r="N65" s="14">
        <v>186</v>
      </c>
      <c r="O65" s="25">
        <f t="shared" si="14"/>
        <v>877.92</v>
      </c>
      <c r="P65" s="13">
        <f t="shared" si="16"/>
        <v>0</v>
      </c>
      <c r="Q65" s="25">
        <f t="shared" si="15"/>
        <v>0</v>
      </c>
      <c r="R65" s="26"/>
      <c r="S65" s="27"/>
      <c r="T65" s="27"/>
      <c r="U65" s="27"/>
      <c r="V65" s="27"/>
      <c r="W65" s="27"/>
      <c r="X65" s="27"/>
      <c r="Y65" s="27"/>
      <c r="Z65" s="27">
        <v>100</v>
      </c>
      <c r="AA65" s="27"/>
      <c r="AB65" s="27"/>
      <c r="AC65" s="27"/>
      <c r="AD65" s="27">
        <v>86</v>
      </c>
      <c r="AE65" s="27"/>
      <c r="AF65" s="27"/>
      <c r="AG65" s="27"/>
      <c r="AH65" s="47"/>
      <c r="AI65" s="47"/>
      <c r="AJ65" s="47"/>
      <c r="AK65" s="47"/>
      <c r="AL65" s="47"/>
      <c r="AM65" s="47"/>
      <c r="AN65" s="47"/>
      <c r="AO65" s="47"/>
      <c r="AP65" s="47"/>
      <c r="AQ65" s="47"/>
      <c r="AR65" s="47"/>
      <c r="AS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  <c r="BF65" s="47"/>
      <c r="BG65" s="47"/>
      <c r="BH65" s="47"/>
      <c r="BI65" s="47"/>
      <c r="BJ65" s="27">
        <f t="shared" si="17"/>
        <v>186</v>
      </c>
    </row>
    <row r="66" spans="1:63" x14ac:dyDescent="0.35">
      <c r="A66" s="13">
        <v>57</v>
      </c>
      <c r="B66" s="20" t="s">
        <v>17</v>
      </c>
      <c r="C66" s="20" t="s">
        <v>18</v>
      </c>
      <c r="D66" s="20"/>
      <c r="E66" s="23">
        <v>45866</v>
      </c>
      <c r="F66" s="23">
        <v>45866</v>
      </c>
      <c r="G66" s="24" t="s">
        <v>59</v>
      </c>
      <c r="H66" s="13" t="s">
        <v>22</v>
      </c>
      <c r="I66" s="25">
        <v>400.00819999999999</v>
      </c>
      <c r="J66" s="13">
        <v>1</v>
      </c>
      <c r="K66" s="25">
        <f t="shared" si="12"/>
        <v>400.00819999999999</v>
      </c>
      <c r="L66" s="13"/>
      <c r="M66" s="25">
        <f t="shared" si="13"/>
        <v>0</v>
      </c>
      <c r="N66" s="14">
        <v>1</v>
      </c>
      <c r="O66" s="25">
        <f t="shared" si="14"/>
        <v>400.00819999999999</v>
      </c>
      <c r="P66" s="13">
        <f t="shared" si="16"/>
        <v>0</v>
      </c>
      <c r="Q66" s="25">
        <f t="shared" si="15"/>
        <v>0</v>
      </c>
      <c r="R66" s="26"/>
      <c r="S66" s="27"/>
      <c r="T66" s="27"/>
      <c r="U66" s="27">
        <v>1</v>
      </c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47"/>
      <c r="AI66" s="47"/>
      <c r="AJ66" s="47"/>
      <c r="AK66" s="47"/>
      <c r="AL66" s="47"/>
      <c r="AM66" s="47"/>
      <c r="AN66" s="47"/>
      <c r="AO66" s="47"/>
      <c r="AP66" s="47"/>
      <c r="AQ66" s="47"/>
      <c r="AR66" s="47"/>
      <c r="AS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  <c r="BF66" s="47"/>
      <c r="BG66" s="47"/>
      <c r="BH66" s="47"/>
      <c r="BI66" s="47"/>
      <c r="BJ66" s="27">
        <f t="shared" si="17"/>
        <v>1</v>
      </c>
      <c r="BK66" s="31"/>
    </row>
    <row r="67" spans="1:63" x14ac:dyDescent="0.35">
      <c r="A67" s="13">
        <v>58</v>
      </c>
      <c r="B67" s="20" t="s">
        <v>17</v>
      </c>
      <c r="C67" s="20" t="s">
        <v>18</v>
      </c>
      <c r="D67" s="20"/>
      <c r="E67" s="23">
        <v>45866</v>
      </c>
      <c r="F67" s="23">
        <v>45866</v>
      </c>
      <c r="G67" s="24" t="s">
        <v>60</v>
      </c>
      <c r="H67" s="13" t="s">
        <v>20</v>
      </c>
      <c r="I67" s="25">
        <v>36.001800000000003</v>
      </c>
      <c r="J67" s="13">
        <v>13</v>
      </c>
      <c r="K67" s="25">
        <f t="shared" si="12"/>
        <v>468.02340000000004</v>
      </c>
      <c r="L67" s="13"/>
      <c r="M67" s="25">
        <f t="shared" si="13"/>
        <v>0</v>
      </c>
      <c r="N67" s="14">
        <v>13</v>
      </c>
      <c r="O67" s="25">
        <f t="shared" si="14"/>
        <v>468.02340000000004</v>
      </c>
      <c r="P67" s="13">
        <f t="shared" si="16"/>
        <v>0</v>
      </c>
      <c r="Q67" s="25">
        <f t="shared" si="15"/>
        <v>0</v>
      </c>
      <c r="R67" s="26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>
        <v>13</v>
      </c>
      <c r="BD67" s="47"/>
      <c r="BE67" s="47"/>
      <c r="BF67" s="47"/>
      <c r="BG67" s="47"/>
      <c r="BH67" s="47"/>
      <c r="BI67" s="47"/>
      <c r="BJ67" s="27">
        <f t="shared" si="17"/>
        <v>13</v>
      </c>
    </row>
    <row r="68" spans="1:63" x14ac:dyDescent="0.35">
      <c r="A68" s="13">
        <v>59</v>
      </c>
      <c r="B68" s="20" t="s">
        <v>17</v>
      </c>
      <c r="C68" s="20" t="s">
        <v>18</v>
      </c>
      <c r="D68" s="20"/>
      <c r="E68" s="23">
        <v>45272</v>
      </c>
      <c r="F68" s="23">
        <v>45272</v>
      </c>
      <c r="G68" s="24" t="s">
        <v>61</v>
      </c>
      <c r="H68" s="13" t="s">
        <v>20</v>
      </c>
      <c r="I68" s="25">
        <v>39788.5144</v>
      </c>
      <c r="J68" s="13">
        <v>1</v>
      </c>
      <c r="K68" s="25">
        <f t="shared" si="12"/>
        <v>39788.5144</v>
      </c>
      <c r="L68" s="13"/>
      <c r="M68" s="25">
        <f t="shared" si="13"/>
        <v>0</v>
      </c>
      <c r="N68" s="14">
        <v>0</v>
      </c>
      <c r="O68" s="25">
        <f t="shared" si="14"/>
        <v>0</v>
      </c>
      <c r="P68" s="13">
        <f t="shared" si="16"/>
        <v>1</v>
      </c>
      <c r="Q68" s="25">
        <f t="shared" si="15"/>
        <v>39788.5144</v>
      </c>
      <c r="R68" s="26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47"/>
      <c r="AI68" s="47"/>
      <c r="AJ68" s="47"/>
      <c r="AK68" s="47"/>
      <c r="AL68" s="47"/>
      <c r="AM68" s="47"/>
      <c r="AN68" s="47"/>
      <c r="AO68" s="47"/>
      <c r="AP68" s="47"/>
      <c r="AQ68" s="47"/>
      <c r="AR68" s="47"/>
      <c r="AS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  <c r="BF68" s="47"/>
      <c r="BG68" s="47"/>
      <c r="BH68" s="47"/>
      <c r="BI68" s="47"/>
      <c r="BJ68" s="27">
        <f t="shared" si="17"/>
        <v>0</v>
      </c>
    </row>
    <row r="69" spans="1:63" s="30" customFormat="1" x14ac:dyDescent="0.35">
      <c r="A69" s="13">
        <v>60</v>
      </c>
      <c r="B69" s="29" t="s">
        <v>17</v>
      </c>
      <c r="C69" s="29" t="s">
        <v>18</v>
      </c>
      <c r="D69" s="29"/>
      <c r="E69" s="23"/>
      <c r="F69" s="23"/>
      <c r="G69" s="24" t="s">
        <v>62</v>
      </c>
      <c r="H69" s="13" t="s">
        <v>20</v>
      </c>
      <c r="I69" s="25">
        <v>22125</v>
      </c>
      <c r="J69" s="13">
        <v>0</v>
      </c>
      <c r="K69" s="25">
        <f t="shared" si="12"/>
        <v>0</v>
      </c>
      <c r="L69" s="13"/>
      <c r="M69" s="25">
        <f t="shared" si="13"/>
        <v>0</v>
      </c>
      <c r="N69" s="14">
        <v>0</v>
      </c>
      <c r="O69" s="25">
        <f t="shared" si="14"/>
        <v>0</v>
      </c>
      <c r="P69" s="13">
        <f t="shared" si="16"/>
        <v>0</v>
      </c>
      <c r="Q69" s="25">
        <f t="shared" si="15"/>
        <v>0</v>
      </c>
      <c r="R69" s="26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47"/>
      <c r="AI69" s="47"/>
      <c r="AJ69" s="47"/>
      <c r="AK69" s="47"/>
      <c r="AL69" s="47"/>
      <c r="AM69" s="47"/>
      <c r="AN69" s="47"/>
      <c r="AO69" s="47"/>
      <c r="AP69" s="47"/>
      <c r="AQ69" s="47"/>
      <c r="AR69" s="47"/>
      <c r="AS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  <c r="BF69" s="47"/>
      <c r="BG69" s="47"/>
      <c r="BH69" s="47"/>
      <c r="BI69" s="47"/>
      <c r="BJ69" s="27">
        <f t="shared" si="17"/>
        <v>0</v>
      </c>
    </row>
    <row r="70" spans="1:63" x14ac:dyDescent="0.35">
      <c r="A70" s="13">
        <v>61</v>
      </c>
      <c r="B70" s="20" t="s">
        <v>17</v>
      </c>
      <c r="C70" s="20" t="s">
        <v>18</v>
      </c>
      <c r="D70" s="20"/>
      <c r="E70" s="23">
        <v>45272</v>
      </c>
      <c r="F70" s="23">
        <v>45272</v>
      </c>
      <c r="G70" s="24" t="s">
        <v>63</v>
      </c>
      <c r="H70" s="13" t="s">
        <v>22</v>
      </c>
      <c r="I70" s="25">
        <v>20.402000000000001</v>
      </c>
      <c r="J70" s="13">
        <v>0</v>
      </c>
      <c r="K70" s="25">
        <f t="shared" si="12"/>
        <v>0</v>
      </c>
      <c r="L70" s="13"/>
      <c r="M70" s="25">
        <f t="shared" si="13"/>
        <v>0</v>
      </c>
      <c r="N70" s="14">
        <v>0</v>
      </c>
      <c r="O70" s="25">
        <f t="shared" si="14"/>
        <v>0</v>
      </c>
      <c r="P70" s="13">
        <f t="shared" si="16"/>
        <v>0</v>
      </c>
      <c r="Q70" s="25">
        <f t="shared" si="15"/>
        <v>0</v>
      </c>
      <c r="R70" s="26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47"/>
      <c r="AI70" s="47"/>
      <c r="AJ70" s="47"/>
      <c r="AK70" s="47"/>
      <c r="AL70" s="47"/>
      <c r="AM70" s="47"/>
      <c r="AN70" s="47"/>
      <c r="AO70" s="47"/>
      <c r="AP70" s="47"/>
      <c r="AQ70" s="47"/>
      <c r="AR70" s="47"/>
      <c r="AS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  <c r="BF70" s="47"/>
      <c r="BG70" s="47"/>
      <c r="BH70" s="47"/>
      <c r="BI70" s="47"/>
      <c r="BJ70" s="27">
        <f t="shared" si="17"/>
        <v>0</v>
      </c>
    </row>
    <row r="71" spans="1:63" x14ac:dyDescent="0.35">
      <c r="A71" s="13">
        <v>62</v>
      </c>
      <c r="B71" s="20" t="s">
        <v>17</v>
      </c>
      <c r="C71" s="20" t="s">
        <v>18</v>
      </c>
      <c r="D71" s="20"/>
      <c r="E71" s="23">
        <v>45749</v>
      </c>
      <c r="F71" s="23">
        <v>45749</v>
      </c>
      <c r="G71" s="24" t="s">
        <v>64</v>
      </c>
      <c r="H71" s="13" t="s">
        <v>65</v>
      </c>
      <c r="I71" s="25">
        <v>47.2</v>
      </c>
      <c r="J71" s="13">
        <v>22</v>
      </c>
      <c r="K71" s="25">
        <f t="shared" si="12"/>
        <v>1038.4000000000001</v>
      </c>
      <c r="L71" s="13"/>
      <c r="M71" s="25">
        <f t="shared" si="13"/>
        <v>0</v>
      </c>
      <c r="N71" s="14">
        <v>0</v>
      </c>
      <c r="O71" s="25">
        <f t="shared" si="14"/>
        <v>0</v>
      </c>
      <c r="P71" s="13">
        <f t="shared" si="16"/>
        <v>22</v>
      </c>
      <c r="Q71" s="25">
        <f t="shared" si="15"/>
        <v>1038.4000000000001</v>
      </c>
      <c r="R71" s="26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47"/>
      <c r="AI71" s="47"/>
      <c r="AJ71" s="47"/>
      <c r="AK71" s="47"/>
      <c r="AL71" s="47"/>
      <c r="AM71" s="47"/>
      <c r="AN71" s="47"/>
      <c r="AO71" s="47"/>
      <c r="AP71" s="47"/>
      <c r="AQ71" s="47"/>
      <c r="AR71" s="47"/>
      <c r="AS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  <c r="BF71" s="47"/>
      <c r="BG71" s="47"/>
      <c r="BH71" s="47"/>
      <c r="BI71" s="47"/>
      <c r="BJ71" s="27">
        <f t="shared" si="17"/>
        <v>0</v>
      </c>
    </row>
    <row r="72" spans="1:63" x14ac:dyDescent="0.35">
      <c r="A72" s="13">
        <v>63</v>
      </c>
      <c r="B72" s="20" t="s">
        <v>17</v>
      </c>
      <c r="C72" s="20" t="s">
        <v>18</v>
      </c>
      <c r="D72" s="20"/>
      <c r="E72" s="23">
        <v>45904</v>
      </c>
      <c r="F72" s="23">
        <v>45904</v>
      </c>
      <c r="G72" s="24" t="s">
        <v>64</v>
      </c>
      <c r="H72" s="13" t="s">
        <v>65</v>
      </c>
      <c r="I72" s="25">
        <v>59</v>
      </c>
      <c r="J72" s="13">
        <v>12</v>
      </c>
      <c r="K72" s="25">
        <f t="shared" si="12"/>
        <v>708</v>
      </c>
      <c r="L72" s="13"/>
      <c r="M72" s="25">
        <f t="shared" si="13"/>
        <v>0</v>
      </c>
      <c r="N72" s="14">
        <v>0</v>
      </c>
      <c r="O72" s="25">
        <f t="shared" si="14"/>
        <v>0</v>
      </c>
      <c r="P72" s="13">
        <f t="shared" si="16"/>
        <v>12</v>
      </c>
      <c r="Q72" s="25">
        <f t="shared" si="15"/>
        <v>708</v>
      </c>
      <c r="R72" s="26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47"/>
      <c r="AI72" s="47"/>
      <c r="AJ72" s="47"/>
      <c r="AK72" s="47"/>
      <c r="AL72" s="47"/>
      <c r="AM72" s="47"/>
      <c r="AN72" s="47"/>
      <c r="AO72" s="47"/>
      <c r="AP72" s="47"/>
      <c r="AQ72" s="47"/>
      <c r="AR72" s="47"/>
      <c r="AS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  <c r="BF72" s="47"/>
      <c r="BG72" s="47"/>
      <c r="BH72" s="47"/>
      <c r="BI72" s="47"/>
      <c r="BJ72" s="27">
        <f t="shared" si="17"/>
        <v>0</v>
      </c>
    </row>
    <row r="73" spans="1:63" x14ac:dyDescent="0.35">
      <c r="A73" s="13">
        <v>64</v>
      </c>
      <c r="B73" s="20" t="s">
        <v>17</v>
      </c>
      <c r="C73" s="20" t="s">
        <v>18</v>
      </c>
      <c r="D73" s="20"/>
      <c r="E73" s="23">
        <v>46106</v>
      </c>
      <c r="F73" s="23">
        <v>46106</v>
      </c>
      <c r="G73" s="24" t="s">
        <v>64</v>
      </c>
      <c r="H73" s="13" t="s">
        <v>65</v>
      </c>
      <c r="I73" s="25">
        <v>75.000799999999998</v>
      </c>
      <c r="J73" s="13"/>
      <c r="K73" s="25"/>
      <c r="L73" s="13">
        <v>12</v>
      </c>
      <c r="M73" s="25">
        <f t="shared" si="13"/>
        <v>900.00959999999998</v>
      </c>
      <c r="N73" s="14">
        <v>0</v>
      </c>
      <c r="O73" s="25">
        <f t="shared" si="14"/>
        <v>0</v>
      </c>
      <c r="P73" s="13">
        <f t="shared" si="16"/>
        <v>12</v>
      </c>
      <c r="Q73" s="25">
        <f t="shared" si="15"/>
        <v>900.00959999999998</v>
      </c>
      <c r="R73" s="26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47"/>
      <c r="AI73" s="47"/>
      <c r="AJ73" s="47"/>
      <c r="AK73" s="47"/>
      <c r="AL73" s="47"/>
      <c r="AM73" s="47"/>
      <c r="AN73" s="47"/>
      <c r="AO73" s="47"/>
      <c r="AP73" s="47"/>
      <c r="AQ73" s="47"/>
      <c r="AR73" s="47"/>
      <c r="AS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  <c r="BF73" s="47"/>
      <c r="BG73" s="47"/>
      <c r="BH73" s="47"/>
      <c r="BI73" s="47"/>
      <c r="BJ73" s="27">
        <f t="shared" si="17"/>
        <v>0</v>
      </c>
    </row>
    <row r="74" spans="1:63" x14ac:dyDescent="0.35">
      <c r="A74" s="13">
        <v>65</v>
      </c>
      <c r="B74" s="20" t="s">
        <v>17</v>
      </c>
      <c r="C74" s="20" t="s">
        <v>18</v>
      </c>
      <c r="D74" s="20"/>
      <c r="E74" s="23">
        <v>45749</v>
      </c>
      <c r="F74" s="23">
        <v>45749</v>
      </c>
      <c r="G74" s="24" t="s">
        <v>66</v>
      </c>
      <c r="H74" s="13" t="s">
        <v>65</v>
      </c>
      <c r="I74" s="25">
        <v>35.4</v>
      </c>
      <c r="J74" s="13">
        <v>24</v>
      </c>
      <c r="K74" s="25">
        <f t="shared" si="12"/>
        <v>849.59999999999991</v>
      </c>
      <c r="L74" s="13"/>
      <c r="M74" s="25">
        <f t="shared" si="13"/>
        <v>0</v>
      </c>
      <c r="N74" s="14">
        <v>0</v>
      </c>
      <c r="O74" s="25">
        <f t="shared" si="14"/>
        <v>0</v>
      </c>
      <c r="P74" s="13">
        <f t="shared" si="16"/>
        <v>24</v>
      </c>
      <c r="Q74" s="25">
        <f t="shared" si="15"/>
        <v>849.59999999999991</v>
      </c>
      <c r="R74" s="26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47"/>
      <c r="AI74" s="47"/>
      <c r="AJ74" s="47"/>
      <c r="AK74" s="47"/>
      <c r="AL74" s="47"/>
      <c r="AM74" s="47"/>
      <c r="AN74" s="47"/>
      <c r="AO74" s="47"/>
      <c r="AP74" s="47"/>
      <c r="AQ74" s="47"/>
      <c r="AR74" s="47"/>
      <c r="AS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  <c r="BF74" s="47"/>
      <c r="BG74" s="47"/>
      <c r="BH74" s="47"/>
      <c r="BI74" s="47"/>
      <c r="BJ74" s="27">
        <f t="shared" si="17"/>
        <v>0</v>
      </c>
    </row>
    <row r="75" spans="1:63" x14ac:dyDescent="0.35">
      <c r="A75" s="13">
        <v>66</v>
      </c>
      <c r="B75" s="20" t="s">
        <v>17</v>
      </c>
      <c r="C75" s="20" t="s">
        <v>18</v>
      </c>
      <c r="D75" s="20"/>
      <c r="E75" s="23">
        <v>46106</v>
      </c>
      <c r="F75" s="23">
        <v>46106</v>
      </c>
      <c r="G75" s="24" t="s">
        <v>66</v>
      </c>
      <c r="H75" s="13" t="s">
        <v>65</v>
      </c>
      <c r="I75" s="25">
        <v>49.996600000000001</v>
      </c>
      <c r="J75" s="13">
        <v>0</v>
      </c>
      <c r="K75" s="25">
        <f t="shared" si="12"/>
        <v>0</v>
      </c>
      <c r="L75" s="13">
        <v>12</v>
      </c>
      <c r="M75" s="25">
        <f t="shared" si="13"/>
        <v>599.95920000000001</v>
      </c>
      <c r="N75" s="14">
        <v>0</v>
      </c>
      <c r="O75" s="25">
        <f t="shared" si="14"/>
        <v>0</v>
      </c>
      <c r="P75" s="13">
        <f t="shared" si="16"/>
        <v>12</v>
      </c>
      <c r="Q75" s="25">
        <f t="shared" si="15"/>
        <v>599.95920000000001</v>
      </c>
      <c r="R75" s="26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47"/>
      <c r="AI75" s="47"/>
      <c r="AJ75" s="47"/>
      <c r="AK75" s="47"/>
      <c r="AL75" s="47"/>
      <c r="AM75" s="47"/>
      <c r="AN75" s="47"/>
      <c r="AO75" s="47"/>
      <c r="AP75" s="47"/>
      <c r="AQ75" s="47"/>
      <c r="AR75" s="47"/>
      <c r="AS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  <c r="BF75" s="47"/>
      <c r="BG75" s="47"/>
      <c r="BH75" s="47"/>
      <c r="BI75" s="47"/>
      <c r="BJ75" s="27">
        <f t="shared" ref="BJ75:BJ138" si="18">SUM(S75:BI75)</f>
        <v>0</v>
      </c>
    </row>
    <row r="76" spans="1:63" ht="19.5" customHeight="1" x14ac:dyDescent="0.35">
      <c r="A76" s="13">
        <v>67</v>
      </c>
      <c r="B76" s="20" t="s">
        <v>17</v>
      </c>
      <c r="C76" s="20" t="s">
        <v>18</v>
      </c>
      <c r="D76" s="20"/>
      <c r="E76" s="23">
        <v>45866</v>
      </c>
      <c r="F76" s="23">
        <v>45866</v>
      </c>
      <c r="G76" s="24" t="s">
        <v>66</v>
      </c>
      <c r="H76" s="13" t="s">
        <v>65</v>
      </c>
      <c r="I76" s="25">
        <v>29.0044</v>
      </c>
      <c r="J76" s="13">
        <v>6</v>
      </c>
      <c r="K76" s="25">
        <f t="shared" si="12"/>
        <v>174.0264</v>
      </c>
      <c r="L76" s="13"/>
      <c r="M76" s="25">
        <f t="shared" si="13"/>
        <v>0</v>
      </c>
      <c r="N76" s="14">
        <v>4</v>
      </c>
      <c r="O76" s="25">
        <f t="shared" si="14"/>
        <v>116.0176</v>
      </c>
      <c r="P76" s="13">
        <f t="shared" si="16"/>
        <v>2</v>
      </c>
      <c r="Q76" s="25">
        <f t="shared" si="15"/>
        <v>58.008799999999994</v>
      </c>
      <c r="R76" s="26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47"/>
      <c r="AI76" s="47"/>
      <c r="AJ76" s="47"/>
      <c r="AK76" s="47"/>
      <c r="AL76" s="47"/>
      <c r="AM76" s="47"/>
      <c r="AN76" s="47"/>
      <c r="AO76" s="47"/>
      <c r="AP76" s="47"/>
      <c r="AQ76" s="47"/>
      <c r="AR76" s="47"/>
      <c r="AS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>
        <v>2</v>
      </c>
      <c r="BE76" s="47"/>
      <c r="BF76" s="47">
        <v>1</v>
      </c>
      <c r="BG76" s="47">
        <v>1</v>
      </c>
      <c r="BH76" s="47"/>
      <c r="BI76" s="47"/>
      <c r="BJ76" s="27">
        <f t="shared" si="18"/>
        <v>4</v>
      </c>
    </row>
    <row r="77" spans="1:63" x14ac:dyDescent="0.35">
      <c r="A77" s="13">
        <v>68</v>
      </c>
      <c r="B77" s="20" t="s">
        <v>17</v>
      </c>
      <c r="C77" s="20" t="s">
        <v>18</v>
      </c>
      <c r="D77" s="21"/>
      <c r="E77" s="23">
        <v>46106</v>
      </c>
      <c r="F77" s="23">
        <v>46107</v>
      </c>
      <c r="G77" s="24" t="s">
        <v>67</v>
      </c>
      <c r="H77" s="13" t="s">
        <v>65</v>
      </c>
      <c r="I77" s="25">
        <v>35.4</v>
      </c>
      <c r="J77" s="13">
        <v>0</v>
      </c>
      <c r="K77" s="25">
        <f t="shared" si="12"/>
        <v>0</v>
      </c>
      <c r="L77" s="13">
        <v>48</v>
      </c>
      <c r="M77" s="25">
        <f t="shared" si="13"/>
        <v>1699.1999999999998</v>
      </c>
      <c r="N77" s="14">
        <v>1</v>
      </c>
      <c r="O77" s="25">
        <f t="shared" si="14"/>
        <v>35.4</v>
      </c>
      <c r="P77" s="13">
        <f t="shared" si="16"/>
        <v>47</v>
      </c>
      <c r="Q77" s="25">
        <f t="shared" si="15"/>
        <v>1663.7999999999997</v>
      </c>
      <c r="R77" s="26"/>
      <c r="S77" s="27"/>
      <c r="T77" s="27">
        <v>1</v>
      </c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47"/>
      <c r="AS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  <c r="BF77" s="47"/>
      <c r="BG77" s="47"/>
      <c r="BH77" s="47"/>
      <c r="BI77" s="47"/>
      <c r="BJ77" s="27">
        <f t="shared" si="18"/>
        <v>1</v>
      </c>
      <c r="BK77" s="31"/>
    </row>
    <row r="78" spans="1:63" x14ac:dyDescent="0.35">
      <c r="A78" s="13">
        <v>69</v>
      </c>
      <c r="B78" s="20" t="s">
        <v>17</v>
      </c>
      <c r="C78" s="21" t="s">
        <v>18</v>
      </c>
      <c r="D78" s="21"/>
      <c r="E78" s="23">
        <v>42389</v>
      </c>
      <c r="F78" s="23">
        <v>42389</v>
      </c>
      <c r="G78" s="24" t="s">
        <v>68</v>
      </c>
      <c r="H78" s="13" t="s">
        <v>65</v>
      </c>
      <c r="I78" s="25">
        <v>62</v>
      </c>
      <c r="J78" s="13">
        <v>47</v>
      </c>
      <c r="K78" s="25">
        <f t="shared" si="12"/>
        <v>2914</v>
      </c>
      <c r="L78" s="13"/>
      <c r="M78" s="25">
        <f t="shared" si="13"/>
        <v>0</v>
      </c>
      <c r="N78" s="14">
        <v>0</v>
      </c>
      <c r="O78" s="25">
        <f t="shared" ref="O78:O143" si="19">+N78*I78</f>
        <v>0</v>
      </c>
      <c r="P78" s="13">
        <f t="shared" si="16"/>
        <v>47</v>
      </c>
      <c r="Q78" s="25">
        <f t="shared" si="15"/>
        <v>2914</v>
      </c>
      <c r="R78" s="26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47"/>
      <c r="AI78" s="47"/>
      <c r="AJ78" s="47"/>
      <c r="AK78" s="47"/>
      <c r="AL78" s="47"/>
      <c r="AM78" s="47"/>
      <c r="AN78" s="47"/>
      <c r="AO78" s="47"/>
      <c r="AP78" s="47"/>
      <c r="AQ78" s="47"/>
      <c r="AR78" s="47"/>
      <c r="AS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  <c r="BF78" s="47"/>
      <c r="BG78" s="47"/>
      <c r="BH78" s="47"/>
      <c r="BI78" s="47"/>
      <c r="BJ78" s="27">
        <f t="shared" si="18"/>
        <v>0</v>
      </c>
    </row>
    <row r="79" spans="1:63" x14ac:dyDescent="0.35">
      <c r="A79" s="13">
        <v>70</v>
      </c>
      <c r="B79" s="20" t="s">
        <v>17</v>
      </c>
      <c r="C79" s="20" t="s">
        <v>18</v>
      </c>
      <c r="D79" s="20"/>
      <c r="E79" s="23">
        <v>45749</v>
      </c>
      <c r="F79" s="23">
        <v>45749</v>
      </c>
      <c r="G79" s="24" t="s">
        <v>69</v>
      </c>
      <c r="H79" s="13" t="s">
        <v>20</v>
      </c>
      <c r="I79" s="25">
        <v>12.98</v>
      </c>
      <c r="J79" s="13">
        <v>20</v>
      </c>
      <c r="K79" s="25">
        <f t="shared" si="12"/>
        <v>259.60000000000002</v>
      </c>
      <c r="L79" s="13"/>
      <c r="M79" s="25">
        <f t="shared" si="13"/>
        <v>0</v>
      </c>
      <c r="N79" s="14">
        <v>3</v>
      </c>
      <c r="O79" s="25">
        <f t="shared" si="19"/>
        <v>38.94</v>
      </c>
      <c r="P79" s="13">
        <f t="shared" si="16"/>
        <v>17</v>
      </c>
      <c r="Q79" s="25">
        <f t="shared" si="15"/>
        <v>220.66000000000003</v>
      </c>
      <c r="R79" s="26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>
        <v>2</v>
      </c>
      <c r="AF79" s="27"/>
      <c r="AG79" s="27"/>
      <c r="AH79" s="47"/>
      <c r="AI79" s="47"/>
      <c r="AJ79" s="47"/>
      <c r="AK79" s="47"/>
      <c r="AL79" s="47"/>
      <c r="AM79" s="47"/>
      <c r="AN79" s="47"/>
      <c r="AO79" s="47"/>
      <c r="AP79" s="47"/>
      <c r="AQ79" s="47"/>
      <c r="AR79" s="47"/>
      <c r="AS79" s="47"/>
      <c r="AT79" s="47"/>
      <c r="AU79" s="47"/>
      <c r="AV79" s="47"/>
      <c r="AW79" s="47"/>
      <c r="AX79" s="47"/>
      <c r="AY79" s="47">
        <v>1</v>
      </c>
      <c r="AZ79" s="47"/>
      <c r="BA79" s="47"/>
      <c r="BB79" s="47"/>
      <c r="BC79" s="47"/>
      <c r="BD79" s="47"/>
      <c r="BE79" s="47"/>
      <c r="BF79" s="47"/>
      <c r="BG79" s="47"/>
      <c r="BH79" s="47"/>
      <c r="BI79" s="47"/>
      <c r="BJ79" s="27">
        <f t="shared" si="18"/>
        <v>3</v>
      </c>
    </row>
    <row r="80" spans="1:63" x14ac:dyDescent="0.35">
      <c r="A80" s="13">
        <v>71</v>
      </c>
      <c r="B80" s="20" t="s">
        <v>17</v>
      </c>
      <c r="C80" s="20" t="s">
        <v>18</v>
      </c>
      <c r="D80" s="20"/>
      <c r="E80" s="23">
        <v>45904</v>
      </c>
      <c r="F80" s="23">
        <v>45904</v>
      </c>
      <c r="G80" s="24" t="s">
        <v>70</v>
      </c>
      <c r="H80" s="13" t="s">
        <v>20</v>
      </c>
      <c r="I80" s="25">
        <v>218.3</v>
      </c>
      <c r="J80" s="13">
        <v>12</v>
      </c>
      <c r="K80" s="25">
        <f t="shared" si="12"/>
        <v>2619.6000000000004</v>
      </c>
      <c r="L80" s="13"/>
      <c r="M80" s="25">
        <f t="shared" si="13"/>
        <v>0</v>
      </c>
      <c r="N80" s="14">
        <v>0</v>
      </c>
      <c r="O80" s="25">
        <f t="shared" si="19"/>
        <v>0</v>
      </c>
      <c r="P80" s="13">
        <f t="shared" si="16"/>
        <v>12</v>
      </c>
      <c r="Q80" s="25">
        <f t="shared" si="15"/>
        <v>2619.6000000000004</v>
      </c>
      <c r="R80" s="26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47"/>
      <c r="AI80" s="47"/>
      <c r="AJ80" s="47"/>
      <c r="AK80" s="47"/>
      <c r="AL80" s="47"/>
      <c r="AM80" s="47"/>
      <c r="AN80" s="47"/>
      <c r="AO80" s="47"/>
      <c r="AP80" s="47"/>
      <c r="AQ80" s="47"/>
      <c r="AR80" s="47"/>
      <c r="AS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  <c r="BF80" s="47"/>
      <c r="BG80" s="47"/>
      <c r="BH80" s="47"/>
      <c r="BI80" s="47"/>
      <c r="BJ80" s="27">
        <f t="shared" si="18"/>
        <v>0</v>
      </c>
    </row>
    <row r="81" spans="1:63" x14ac:dyDescent="0.35">
      <c r="A81" s="13">
        <v>72</v>
      </c>
      <c r="B81" s="20" t="s">
        <v>17</v>
      </c>
      <c r="C81" s="20" t="s">
        <v>18</v>
      </c>
      <c r="D81" s="20"/>
      <c r="E81" s="23"/>
      <c r="F81" s="23"/>
      <c r="G81" s="24" t="s">
        <v>70</v>
      </c>
      <c r="H81" s="13" t="s">
        <v>20</v>
      </c>
      <c r="I81" s="25">
        <v>269.99579999999997</v>
      </c>
      <c r="J81" s="13">
        <v>7</v>
      </c>
      <c r="K81" s="25">
        <f t="shared" si="12"/>
        <v>1889.9705999999999</v>
      </c>
      <c r="L81" s="13"/>
      <c r="M81" s="25">
        <f t="shared" si="13"/>
        <v>0</v>
      </c>
      <c r="N81" s="14">
        <v>0</v>
      </c>
      <c r="O81" s="25">
        <f t="shared" si="19"/>
        <v>0</v>
      </c>
      <c r="P81" s="13">
        <f t="shared" ref="P81:P146" si="20">+(J81+L81)-N81</f>
        <v>7</v>
      </c>
      <c r="Q81" s="25">
        <f t="shared" si="15"/>
        <v>1889.9705999999999</v>
      </c>
      <c r="R81" s="26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47"/>
      <c r="AS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  <c r="BF81" s="47"/>
      <c r="BG81" s="47"/>
      <c r="BH81" s="47"/>
      <c r="BI81" s="47"/>
      <c r="BJ81" s="27">
        <f t="shared" si="18"/>
        <v>0</v>
      </c>
      <c r="BK81" s="31"/>
    </row>
    <row r="82" spans="1:63" x14ac:dyDescent="0.35">
      <c r="A82" s="13">
        <v>73</v>
      </c>
      <c r="B82" s="20" t="s">
        <v>17</v>
      </c>
      <c r="C82" s="20" t="s">
        <v>18</v>
      </c>
      <c r="D82" s="20"/>
      <c r="E82" s="23">
        <v>45866</v>
      </c>
      <c r="F82" s="23">
        <v>45866</v>
      </c>
      <c r="G82" s="24" t="s">
        <v>70</v>
      </c>
      <c r="H82" s="13" t="s">
        <v>20</v>
      </c>
      <c r="I82" s="25">
        <v>347.00259999999997</v>
      </c>
      <c r="J82" s="13">
        <v>0</v>
      </c>
      <c r="K82" s="25">
        <f t="shared" si="12"/>
        <v>0</v>
      </c>
      <c r="L82" s="13"/>
      <c r="M82" s="25">
        <f t="shared" si="13"/>
        <v>0</v>
      </c>
      <c r="N82" s="14">
        <v>0</v>
      </c>
      <c r="O82" s="25">
        <f t="shared" si="19"/>
        <v>0</v>
      </c>
      <c r="P82" s="13">
        <f t="shared" si="20"/>
        <v>0</v>
      </c>
      <c r="Q82" s="25">
        <f t="shared" si="15"/>
        <v>0</v>
      </c>
      <c r="R82" s="26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47"/>
      <c r="AI82" s="47"/>
      <c r="AJ82" s="47"/>
      <c r="AK82" s="47"/>
      <c r="AL82" s="47"/>
      <c r="AM82" s="47"/>
      <c r="AN82" s="47"/>
      <c r="AO82" s="47"/>
      <c r="AP82" s="47"/>
      <c r="AQ82" s="47"/>
      <c r="AR82" s="47"/>
      <c r="AS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  <c r="BF82" s="47"/>
      <c r="BG82" s="47"/>
      <c r="BH82" s="47"/>
      <c r="BI82" s="47"/>
      <c r="BJ82" s="27">
        <f t="shared" si="18"/>
        <v>0</v>
      </c>
    </row>
    <row r="83" spans="1:63" x14ac:dyDescent="0.35">
      <c r="A83" s="13">
        <v>74</v>
      </c>
      <c r="B83" s="20" t="s">
        <v>17</v>
      </c>
      <c r="C83" s="20" t="s">
        <v>18</v>
      </c>
      <c r="D83" s="20"/>
      <c r="E83" s="23">
        <v>44154</v>
      </c>
      <c r="F83" s="23">
        <v>44154</v>
      </c>
      <c r="G83" s="24" t="s">
        <v>71</v>
      </c>
      <c r="H83" s="13" t="s">
        <v>22</v>
      </c>
      <c r="I83" s="25">
        <v>56.25</v>
      </c>
      <c r="J83" s="13">
        <v>2</v>
      </c>
      <c r="K83" s="25">
        <f t="shared" si="12"/>
        <v>112.5</v>
      </c>
      <c r="L83" s="13"/>
      <c r="M83" s="25">
        <f t="shared" si="13"/>
        <v>0</v>
      </c>
      <c r="N83" s="14">
        <v>0</v>
      </c>
      <c r="O83" s="25">
        <f t="shared" si="19"/>
        <v>0</v>
      </c>
      <c r="P83" s="13">
        <f t="shared" si="20"/>
        <v>2</v>
      </c>
      <c r="Q83" s="25">
        <f t="shared" si="15"/>
        <v>112.5</v>
      </c>
      <c r="R83" s="26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47"/>
      <c r="AI83" s="47"/>
      <c r="AJ83" s="47"/>
      <c r="AK83" s="47"/>
      <c r="AL83" s="47"/>
      <c r="AM83" s="47"/>
      <c r="AN83" s="47"/>
      <c r="AO83" s="47"/>
      <c r="AP83" s="47"/>
      <c r="AQ83" s="47"/>
      <c r="AR83" s="47"/>
      <c r="AS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  <c r="BF83" s="47"/>
      <c r="BG83" s="47"/>
      <c r="BH83" s="47"/>
      <c r="BI83" s="47"/>
      <c r="BJ83" s="27">
        <f t="shared" si="18"/>
        <v>0</v>
      </c>
    </row>
    <row r="84" spans="1:63" x14ac:dyDescent="0.35">
      <c r="A84" s="13">
        <v>75</v>
      </c>
      <c r="B84" s="20" t="s">
        <v>17</v>
      </c>
      <c r="C84" s="20" t="s">
        <v>18</v>
      </c>
      <c r="D84" s="20"/>
      <c r="E84" s="23">
        <v>42740</v>
      </c>
      <c r="F84" s="23">
        <v>42740</v>
      </c>
      <c r="G84" s="24" t="s">
        <v>72</v>
      </c>
      <c r="H84" s="13" t="s">
        <v>22</v>
      </c>
      <c r="I84" s="25">
        <v>30</v>
      </c>
      <c r="J84" s="13">
        <v>102</v>
      </c>
      <c r="K84" s="25">
        <f t="shared" si="12"/>
        <v>3060</v>
      </c>
      <c r="L84" s="13"/>
      <c r="M84" s="25">
        <f t="shared" si="13"/>
        <v>0</v>
      </c>
      <c r="N84" s="14">
        <v>3</v>
      </c>
      <c r="O84" s="25">
        <f t="shared" si="19"/>
        <v>90</v>
      </c>
      <c r="P84" s="13">
        <f t="shared" si="20"/>
        <v>99</v>
      </c>
      <c r="Q84" s="25">
        <f t="shared" si="15"/>
        <v>2970</v>
      </c>
      <c r="R84" s="26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>
        <v>3</v>
      </c>
      <c r="AG84" s="27"/>
      <c r="AH84" s="47"/>
      <c r="AI84" s="47"/>
      <c r="AJ84" s="47"/>
      <c r="AK84" s="47"/>
      <c r="AL84" s="47"/>
      <c r="AM84" s="47"/>
      <c r="AN84" s="47"/>
      <c r="AO84" s="47"/>
      <c r="AP84" s="47"/>
      <c r="AQ84" s="47"/>
      <c r="AR84" s="47"/>
      <c r="AS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  <c r="BF84" s="47"/>
      <c r="BG84" s="47"/>
      <c r="BH84" s="47"/>
      <c r="BI84" s="47"/>
      <c r="BJ84" s="27">
        <f t="shared" si="18"/>
        <v>3</v>
      </c>
    </row>
    <row r="85" spans="1:63" x14ac:dyDescent="0.35">
      <c r="A85" s="13">
        <v>76</v>
      </c>
      <c r="B85" s="20" t="s">
        <v>17</v>
      </c>
      <c r="C85" s="20" t="s">
        <v>18</v>
      </c>
      <c r="D85" s="20"/>
      <c r="E85" s="23">
        <v>44154</v>
      </c>
      <c r="F85" s="23">
        <v>44154</v>
      </c>
      <c r="G85" s="24" t="s">
        <v>73</v>
      </c>
      <c r="H85" s="13" t="s">
        <v>22</v>
      </c>
      <c r="I85" s="25">
        <v>28</v>
      </c>
      <c r="J85" s="13">
        <v>0</v>
      </c>
      <c r="K85" s="25">
        <f t="shared" si="12"/>
        <v>0</v>
      </c>
      <c r="L85" s="13"/>
      <c r="M85" s="25">
        <f t="shared" si="13"/>
        <v>0</v>
      </c>
      <c r="N85" s="14">
        <v>0</v>
      </c>
      <c r="O85" s="25">
        <f t="shared" si="19"/>
        <v>0</v>
      </c>
      <c r="P85" s="13">
        <f t="shared" si="20"/>
        <v>0</v>
      </c>
      <c r="Q85" s="25">
        <f t="shared" si="15"/>
        <v>0</v>
      </c>
      <c r="R85" s="26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  <c r="BF85" s="47"/>
      <c r="BG85" s="47"/>
      <c r="BH85" s="47"/>
      <c r="BI85" s="47"/>
      <c r="BJ85" s="27">
        <f t="shared" si="18"/>
        <v>0</v>
      </c>
    </row>
    <row r="86" spans="1:63" x14ac:dyDescent="0.35">
      <c r="A86" s="13">
        <v>77</v>
      </c>
      <c r="B86" s="20" t="s">
        <v>74</v>
      </c>
      <c r="C86" s="21" t="s">
        <v>75</v>
      </c>
      <c r="D86" s="21"/>
      <c r="E86" s="23"/>
      <c r="F86" s="23"/>
      <c r="G86" s="24" t="s">
        <v>76</v>
      </c>
      <c r="H86" s="13" t="s">
        <v>20</v>
      </c>
      <c r="I86" s="25">
        <v>548.26</v>
      </c>
      <c r="J86" s="13">
        <v>41</v>
      </c>
      <c r="K86" s="25">
        <f t="shared" si="12"/>
        <v>22478.66</v>
      </c>
      <c r="L86" s="13"/>
      <c r="M86" s="25">
        <f t="shared" si="13"/>
        <v>0</v>
      </c>
      <c r="N86" s="14">
        <v>0</v>
      </c>
      <c r="O86" s="25">
        <f t="shared" si="19"/>
        <v>0</v>
      </c>
      <c r="P86" s="13">
        <f t="shared" si="20"/>
        <v>41</v>
      </c>
      <c r="Q86" s="25">
        <f t="shared" si="15"/>
        <v>22478.66</v>
      </c>
      <c r="R86" s="26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  <c r="BF86" s="47"/>
      <c r="BG86" s="47"/>
      <c r="BH86" s="47"/>
      <c r="BI86" s="47"/>
      <c r="BJ86" s="27">
        <f t="shared" si="18"/>
        <v>0</v>
      </c>
    </row>
    <row r="87" spans="1:63" x14ac:dyDescent="0.35">
      <c r="A87" s="13">
        <v>78</v>
      </c>
      <c r="B87" s="20" t="s">
        <v>17</v>
      </c>
      <c r="C87" s="20" t="s">
        <v>18</v>
      </c>
      <c r="D87" s="20"/>
      <c r="E87" s="23">
        <v>42146</v>
      </c>
      <c r="F87" s="23">
        <v>42146</v>
      </c>
      <c r="G87" s="24" t="s">
        <v>77</v>
      </c>
      <c r="H87" s="13" t="s">
        <v>20</v>
      </c>
      <c r="I87" s="25">
        <v>14003.3668</v>
      </c>
      <c r="J87" s="13">
        <v>1</v>
      </c>
      <c r="K87" s="25">
        <f t="shared" si="12"/>
        <v>14003.3668</v>
      </c>
      <c r="L87" s="13"/>
      <c r="M87" s="25">
        <f t="shared" si="13"/>
        <v>0</v>
      </c>
      <c r="N87" s="14">
        <v>0</v>
      </c>
      <c r="O87" s="25">
        <f t="shared" si="19"/>
        <v>0</v>
      </c>
      <c r="P87" s="13">
        <f t="shared" si="20"/>
        <v>1</v>
      </c>
      <c r="Q87" s="25">
        <f t="shared" si="15"/>
        <v>14003.3668</v>
      </c>
      <c r="R87" s="26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47"/>
      <c r="AI87" s="47"/>
      <c r="AJ87" s="47"/>
      <c r="AK87" s="47"/>
      <c r="AL87" s="47"/>
      <c r="AM87" s="47"/>
      <c r="AN87" s="47"/>
      <c r="AO87" s="47"/>
      <c r="AP87" s="47"/>
      <c r="AQ87" s="47"/>
      <c r="AR87" s="47"/>
      <c r="AS87" s="47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  <c r="BF87" s="47"/>
      <c r="BG87" s="47"/>
      <c r="BH87" s="47"/>
      <c r="BI87" s="47"/>
      <c r="BJ87" s="27">
        <f t="shared" si="18"/>
        <v>0</v>
      </c>
    </row>
    <row r="88" spans="1:63" x14ac:dyDescent="0.35">
      <c r="A88" s="13">
        <v>79</v>
      </c>
      <c r="B88" s="20" t="s">
        <v>17</v>
      </c>
      <c r="C88" s="20" t="s">
        <v>18</v>
      </c>
      <c r="D88" s="20"/>
      <c r="E88" s="23">
        <v>44154</v>
      </c>
      <c r="F88" s="23">
        <v>44154</v>
      </c>
      <c r="G88" s="24" t="s">
        <v>78</v>
      </c>
      <c r="H88" s="13" t="s">
        <v>20</v>
      </c>
      <c r="I88" s="25">
        <v>73</v>
      </c>
      <c r="J88" s="13">
        <v>0</v>
      </c>
      <c r="K88" s="25">
        <f t="shared" si="12"/>
        <v>0</v>
      </c>
      <c r="L88" s="13"/>
      <c r="M88" s="25">
        <f t="shared" si="13"/>
        <v>0</v>
      </c>
      <c r="N88" s="14">
        <v>0</v>
      </c>
      <c r="O88" s="25">
        <f t="shared" si="19"/>
        <v>0</v>
      </c>
      <c r="P88" s="13">
        <f t="shared" si="20"/>
        <v>0</v>
      </c>
      <c r="Q88" s="25">
        <f t="shared" si="15"/>
        <v>0</v>
      </c>
      <c r="R88" s="26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47"/>
      <c r="AI88" s="47"/>
      <c r="AJ88" s="47"/>
      <c r="AK88" s="47"/>
      <c r="AL88" s="47"/>
      <c r="AM88" s="47"/>
      <c r="AN88" s="47"/>
      <c r="AO88" s="47"/>
      <c r="AP88" s="47"/>
      <c r="AQ88" s="47"/>
      <c r="AR88" s="47"/>
      <c r="AS88" s="47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  <c r="BF88" s="47"/>
      <c r="BG88" s="47"/>
      <c r="BH88" s="47"/>
      <c r="BI88" s="47"/>
      <c r="BJ88" s="27">
        <f t="shared" si="18"/>
        <v>0</v>
      </c>
    </row>
    <row r="89" spans="1:63" x14ac:dyDescent="0.35">
      <c r="A89" s="13">
        <v>80</v>
      </c>
      <c r="B89" s="20" t="s">
        <v>17</v>
      </c>
      <c r="C89" s="20" t="s">
        <v>18</v>
      </c>
      <c r="D89" s="20"/>
      <c r="E89" s="23">
        <v>45904</v>
      </c>
      <c r="F89" s="23">
        <v>45904</v>
      </c>
      <c r="G89" s="24" t="s">
        <v>78</v>
      </c>
      <c r="H89" s="13" t="s">
        <v>20</v>
      </c>
      <c r="I89" s="25">
        <v>147.5</v>
      </c>
      <c r="J89" s="13">
        <v>2</v>
      </c>
      <c r="K89" s="25">
        <f t="shared" si="12"/>
        <v>295</v>
      </c>
      <c r="L89" s="13"/>
      <c r="M89" s="25">
        <f t="shared" si="13"/>
        <v>0</v>
      </c>
      <c r="N89" s="14">
        <v>2</v>
      </c>
      <c r="O89" s="25">
        <f t="shared" si="19"/>
        <v>295</v>
      </c>
      <c r="P89" s="13">
        <f t="shared" si="20"/>
        <v>0</v>
      </c>
      <c r="Q89" s="25">
        <f t="shared" si="15"/>
        <v>0</v>
      </c>
      <c r="R89" s="26"/>
      <c r="S89" s="27"/>
      <c r="T89" s="27"/>
      <c r="U89" s="27"/>
      <c r="V89" s="27"/>
      <c r="W89" s="27"/>
      <c r="X89" s="27"/>
      <c r="Y89" s="27"/>
      <c r="Z89" s="27"/>
      <c r="AA89" s="27"/>
      <c r="AB89" s="27">
        <v>1</v>
      </c>
      <c r="AC89" s="27"/>
      <c r="AD89" s="27"/>
      <c r="AE89" s="27"/>
      <c r="AF89" s="31"/>
      <c r="AG89" s="27"/>
      <c r="AH89" s="47"/>
      <c r="AI89" s="47"/>
      <c r="AJ89" s="47"/>
      <c r="AK89" s="47">
        <v>1</v>
      </c>
      <c r="AL89" s="47"/>
      <c r="AM89" s="47"/>
      <c r="AN89" s="47"/>
      <c r="AO89" s="47"/>
      <c r="AP89" s="47"/>
      <c r="AQ89" s="47"/>
      <c r="AR89" s="47"/>
      <c r="AS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  <c r="BF89" s="47"/>
      <c r="BG89" s="47"/>
      <c r="BH89" s="47"/>
      <c r="BI89" s="47"/>
      <c r="BJ89" s="27">
        <f t="shared" si="18"/>
        <v>2</v>
      </c>
    </row>
    <row r="90" spans="1:63" x14ac:dyDescent="0.35">
      <c r="A90" s="13">
        <v>81</v>
      </c>
      <c r="B90" s="20" t="s">
        <v>17</v>
      </c>
      <c r="C90" s="20" t="s">
        <v>18</v>
      </c>
      <c r="D90" s="20"/>
      <c r="E90" s="23">
        <v>45749</v>
      </c>
      <c r="F90" s="23">
        <v>45749</v>
      </c>
      <c r="G90" s="24" t="s">
        <v>79</v>
      </c>
      <c r="H90" s="13" t="s">
        <v>20</v>
      </c>
      <c r="I90" s="25">
        <v>147.5</v>
      </c>
      <c r="J90" s="13">
        <v>13</v>
      </c>
      <c r="K90" s="25">
        <f t="shared" si="12"/>
        <v>1917.5</v>
      </c>
      <c r="L90" s="13"/>
      <c r="M90" s="25">
        <f t="shared" si="13"/>
        <v>0</v>
      </c>
      <c r="N90" s="14">
        <v>4</v>
      </c>
      <c r="O90" s="25">
        <f t="shared" si="19"/>
        <v>590</v>
      </c>
      <c r="P90" s="13">
        <f t="shared" si="20"/>
        <v>9</v>
      </c>
      <c r="Q90" s="25">
        <f t="shared" si="15"/>
        <v>1327.5</v>
      </c>
      <c r="R90" s="26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G90" s="27"/>
      <c r="AH90" s="47"/>
      <c r="AI90" s="47"/>
      <c r="AJ90" s="47"/>
      <c r="AK90" s="47"/>
      <c r="AL90" s="47"/>
      <c r="AM90" s="47"/>
      <c r="AN90" s="47">
        <v>1</v>
      </c>
      <c r="AO90" s="47">
        <v>2</v>
      </c>
      <c r="AP90" s="47"/>
      <c r="AQ90" s="47"/>
      <c r="AR90" s="47"/>
      <c r="AS90" s="47"/>
      <c r="AT90" s="47"/>
      <c r="AU90" s="47"/>
      <c r="AV90" s="47"/>
      <c r="AW90" s="47"/>
      <c r="AX90" s="47">
        <v>1</v>
      </c>
      <c r="AY90" s="47"/>
      <c r="AZ90" s="47"/>
      <c r="BA90" s="47"/>
      <c r="BB90" s="47"/>
      <c r="BC90" s="47"/>
      <c r="BD90" s="47"/>
      <c r="BE90" s="47"/>
      <c r="BF90" s="47"/>
      <c r="BG90" s="47"/>
      <c r="BH90" s="47"/>
      <c r="BI90" s="47"/>
      <c r="BJ90" s="27">
        <f t="shared" si="18"/>
        <v>4</v>
      </c>
    </row>
    <row r="91" spans="1:63" x14ac:dyDescent="0.35">
      <c r="A91" s="13">
        <v>82</v>
      </c>
      <c r="B91" s="20" t="s">
        <v>17</v>
      </c>
      <c r="C91" s="21" t="s">
        <v>18</v>
      </c>
      <c r="D91" s="21"/>
      <c r="E91" s="23">
        <v>45749</v>
      </c>
      <c r="F91" s="23">
        <v>45749</v>
      </c>
      <c r="G91" s="24" t="s">
        <v>80</v>
      </c>
      <c r="H91" s="13" t="s">
        <v>20</v>
      </c>
      <c r="I91" s="25">
        <v>7.5</v>
      </c>
      <c r="J91" s="13">
        <v>377</v>
      </c>
      <c r="K91" s="25">
        <f t="shared" si="12"/>
        <v>2827.5</v>
      </c>
      <c r="L91" s="13"/>
      <c r="M91" s="25">
        <f t="shared" si="13"/>
        <v>0</v>
      </c>
      <c r="N91" s="14">
        <v>36</v>
      </c>
      <c r="O91" s="25">
        <f t="shared" si="19"/>
        <v>270</v>
      </c>
      <c r="P91" s="13">
        <f t="shared" si="20"/>
        <v>341</v>
      </c>
      <c r="Q91" s="25">
        <f t="shared" si="15"/>
        <v>2557.5</v>
      </c>
      <c r="R91" s="26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>
        <v>24</v>
      </c>
      <c r="AF91" s="27"/>
      <c r="AG91" s="27"/>
      <c r="AH91" s="47"/>
      <c r="AI91" s="47"/>
      <c r="AJ91" s="47"/>
      <c r="AK91" s="47"/>
      <c r="AL91" s="47"/>
      <c r="AM91" s="47"/>
      <c r="AN91" s="47"/>
      <c r="AO91" s="47">
        <v>12</v>
      </c>
      <c r="AP91" s="47"/>
      <c r="AQ91" s="47"/>
      <c r="AR91" s="47"/>
      <c r="AS91" s="47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  <c r="BF91" s="47"/>
      <c r="BG91" s="47"/>
      <c r="BH91" s="47"/>
      <c r="BI91" s="47"/>
      <c r="BJ91" s="27">
        <f t="shared" si="18"/>
        <v>36</v>
      </c>
    </row>
    <row r="92" spans="1:63" x14ac:dyDescent="0.35">
      <c r="A92" s="13">
        <v>83</v>
      </c>
      <c r="B92" s="20" t="s">
        <v>17</v>
      </c>
      <c r="C92" s="21" t="s">
        <v>18</v>
      </c>
      <c r="D92" s="21"/>
      <c r="E92" s="23">
        <v>45866</v>
      </c>
      <c r="F92" s="23">
        <v>45866</v>
      </c>
      <c r="G92" s="24" t="s">
        <v>81</v>
      </c>
      <c r="H92" s="13" t="s">
        <v>20</v>
      </c>
      <c r="I92" s="25">
        <v>17.995000000000001</v>
      </c>
      <c r="J92" s="13">
        <v>33</v>
      </c>
      <c r="K92" s="25">
        <f t="shared" ref="K92:K157" si="21">I92*J92</f>
        <v>593.83500000000004</v>
      </c>
      <c r="L92" s="13"/>
      <c r="M92" s="25">
        <f t="shared" si="13"/>
        <v>0</v>
      </c>
      <c r="N92" s="14">
        <v>0</v>
      </c>
      <c r="O92" s="25">
        <f t="shared" si="19"/>
        <v>0</v>
      </c>
      <c r="P92" s="13">
        <f t="shared" si="20"/>
        <v>33</v>
      </c>
      <c r="Q92" s="25">
        <f t="shared" si="15"/>
        <v>593.83500000000004</v>
      </c>
      <c r="R92" s="26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47"/>
      <c r="AI92" s="47"/>
      <c r="AJ92" s="47"/>
      <c r="AK92" s="47"/>
      <c r="AL92" s="47"/>
      <c r="AM92" s="47"/>
      <c r="AN92" s="47"/>
      <c r="AO92" s="47"/>
      <c r="AP92" s="47"/>
      <c r="AQ92" s="47"/>
      <c r="AR92" s="47"/>
      <c r="AS92" s="47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  <c r="BF92" s="47"/>
      <c r="BG92" s="47"/>
      <c r="BH92" s="47"/>
      <c r="BI92" s="47"/>
      <c r="BJ92" s="27">
        <f t="shared" si="18"/>
        <v>0</v>
      </c>
    </row>
    <row r="93" spans="1:63" x14ac:dyDescent="0.35">
      <c r="A93" s="13">
        <v>84</v>
      </c>
      <c r="B93" s="20" t="s">
        <v>17</v>
      </c>
      <c r="C93" s="21" t="s">
        <v>18</v>
      </c>
      <c r="D93" s="21"/>
      <c r="E93" s="23">
        <v>45572</v>
      </c>
      <c r="F93" s="23">
        <v>45572</v>
      </c>
      <c r="G93" s="24" t="s">
        <v>81</v>
      </c>
      <c r="H93" s="13" t="s">
        <v>20</v>
      </c>
      <c r="I93" s="25">
        <v>22.644200000000001</v>
      </c>
      <c r="J93" s="13">
        <v>0</v>
      </c>
      <c r="K93" s="25">
        <f t="shared" si="21"/>
        <v>0</v>
      </c>
      <c r="L93" s="13"/>
      <c r="M93" s="25">
        <f t="shared" si="13"/>
        <v>0</v>
      </c>
      <c r="N93" s="14">
        <v>0</v>
      </c>
      <c r="O93" s="25">
        <f t="shared" si="19"/>
        <v>0</v>
      </c>
      <c r="P93" s="13">
        <f t="shared" si="20"/>
        <v>0</v>
      </c>
      <c r="Q93" s="25">
        <f t="shared" si="15"/>
        <v>0</v>
      </c>
      <c r="R93" s="26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47"/>
      <c r="AI93" s="47"/>
      <c r="AJ93" s="47"/>
      <c r="AK93" s="47"/>
      <c r="AL93" s="47"/>
      <c r="AM93" s="47"/>
      <c r="AN93" s="47"/>
      <c r="AO93" s="47"/>
      <c r="AP93" s="47"/>
      <c r="AQ93" s="47"/>
      <c r="AR93" s="47"/>
      <c r="AS93" s="47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  <c r="BF93" s="47"/>
      <c r="BG93" s="47"/>
      <c r="BH93" s="47"/>
      <c r="BI93" s="47"/>
      <c r="BJ93" s="27">
        <f t="shared" si="18"/>
        <v>0</v>
      </c>
    </row>
    <row r="94" spans="1:63" x14ac:dyDescent="0.35">
      <c r="A94" s="13">
        <v>85</v>
      </c>
      <c r="B94" s="20" t="s">
        <v>17</v>
      </c>
      <c r="C94" s="21" t="s">
        <v>18</v>
      </c>
      <c r="D94" s="21"/>
      <c r="E94" s="23">
        <v>44998</v>
      </c>
      <c r="F94" s="23">
        <v>44998</v>
      </c>
      <c r="G94" s="24" t="s">
        <v>82</v>
      </c>
      <c r="H94" s="13" t="s">
        <v>20</v>
      </c>
      <c r="I94" s="25">
        <v>48.297400000000003</v>
      </c>
      <c r="J94" s="13">
        <v>25</v>
      </c>
      <c r="K94" s="25">
        <f t="shared" si="21"/>
        <v>1207.4350000000002</v>
      </c>
      <c r="L94" s="13"/>
      <c r="M94" s="25">
        <f t="shared" si="13"/>
        <v>0</v>
      </c>
      <c r="N94" s="14">
        <v>0</v>
      </c>
      <c r="O94" s="25">
        <f t="shared" si="19"/>
        <v>0</v>
      </c>
      <c r="P94" s="13">
        <f t="shared" si="20"/>
        <v>25</v>
      </c>
      <c r="Q94" s="25">
        <f t="shared" si="15"/>
        <v>1207.4350000000002</v>
      </c>
      <c r="R94" s="26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47"/>
      <c r="AI94" s="47"/>
      <c r="AJ94" s="47"/>
      <c r="AK94" s="47"/>
      <c r="AL94" s="47"/>
      <c r="AM94" s="47"/>
      <c r="AN94" s="47"/>
      <c r="AO94" s="47"/>
      <c r="AP94" s="47"/>
      <c r="AQ94" s="47"/>
      <c r="AR94" s="47"/>
      <c r="AS94" s="47"/>
      <c r="AT94" s="47"/>
      <c r="AU94" s="47"/>
      <c r="AV94" s="47"/>
      <c r="AW94" s="47"/>
      <c r="AX94" s="47"/>
      <c r="AY94" s="47"/>
      <c r="AZ94" s="47"/>
      <c r="BA94" s="47"/>
      <c r="BB94" s="47"/>
      <c r="BC94" s="47"/>
      <c r="BD94" s="47"/>
      <c r="BE94" s="47"/>
      <c r="BF94" s="47"/>
      <c r="BG94" s="47"/>
      <c r="BH94" s="47"/>
      <c r="BI94" s="47"/>
      <c r="BJ94" s="27">
        <f t="shared" si="18"/>
        <v>0</v>
      </c>
    </row>
    <row r="95" spans="1:63" x14ac:dyDescent="0.35">
      <c r="A95" s="13">
        <v>86</v>
      </c>
      <c r="B95" s="20" t="s">
        <v>17</v>
      </c>
      <c r="C95" s="21" t="s">
        <v>18</v>
      </c>
      <c r="D95" s="21"/>
      <c r="E95" s="23"/>
      <c r="F95" s="23"/>
      <c r="G95" s="24" t="s">
        <v>82</v>
      </c>
      <c r="H95" s="13" t="s">
        <v>20</v>
      </c>
      <c r="I95" s="25">
        <v>69.997600000000006</v>
      </c>
      <c r="J95" s="13">
        <v>5</v>
      </c>
      <c r="K95" s="25">
        <f t="shared" si="21"/>
        <v>349.98800000000006</v>
      </c>
      <c r="L95" s="13"/>
      <c r="M95" s="25">
        <f t="shared" si="13"/>
        <v>0</v>
      </c>
      <c r="N95" s="14">
        <v>4</v>
      </c>
      <c r="O95" s="25">
        <f t="shared" si="19"/>
        <v>279.99040000000002</v>
      </c>
      <c r="P95" s="13">
        <f t="shared" si="20"/>
        <v>1</v>
      </c>
      <c r="Q95" s="25">
        <f t="shared" si="15"/>
        <v>69.997600000000034</v>
      </c>
      <c r="R95" s="26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47"/>
      <c r="AI95" s="47"/>
      <c r="AJ95" s="47"/>
      <c r="AK95" s="47"/>
      <c r="AL95" s="47"/>
      <c r="AM95" s="47"/>
      <c r="AN95" s="47"/>
      <c r="AO95" s="47">
        <v>4</v>
      </c>
      <c r="AP95" s="47"/>
      <c r="AQ95" s="47"/>
      <c r="AR95" s="47"/>
      <c r="AS95" s="47"/>
      <c r="AT95" s="47"/>
      <c r="AU95" s="47"/>
      <c r="AV95" s="47"/>
      <c r="AW95" s="47"/>
      <c r="AX95" s="47"/>
      <c r="AY95" s="47"/>
      <c r="AZ95" s="47"/>
      <c r="BA95" s="47"/>
      <c r="BB95" s="47"/>
      <c r="BC95" s="47"/>
      <c r="BD95" s="47"/>
      <c r="BE95" s="47"/>
      <c r="BF95" s="47"/>
      <c r="BG95" s="47"/>
      <c r="BH95" s="47"/>
      <c r="BI95" s="47"/>
      <c r="BJ95" s="27">
        <f t="shared" si="18"/>
        <v>4</v>
      </c>
      <c r="BK95" s="31"/>
    </row>
    <row r="96" spans="1:63" x14ac:dyDescent="0.35">
      <c r="A96" s="13">
        <v>87</v>
      </c>
      <c r="B96" s="20" t="s">
        <v>17</v>
      </c>
      <c r="C96" s="21" t="s">
        <v>18</v>
      </c>
      <c r="D96" s="21"/>
      <c r="E96" s="23">
        <v>45749</v>
      </c>
      <c r="F96" s="23">
        <v>45749</v>
      </c>
      <c r="G96" s="24" t="s">
        <v>83</v>
      </c>
      <c r="H96" s="13" t="s">
        <v>20</v>
      </c>
      <c r="I96" s="25">
        <v>383.5</v>
      </c>
      <c r="J96" s="13">
        <v>7</v>
      </c>
      <c r="K96" s="25">
        <f t="shared" si="21"/>
        <v>2684.5</v>
      </c>
      <c r="L96" s="13"/>
      <c r="M96" s="25">
        <f t="shared" si="13"/>
        <v>0</v>
      </c>
      <c r="N96" s="14">
        <v>1</v>
      </c>
      <c r="O96" s="25">
        <f t="shared" si="19"/>
        <v>383.5</v>
      </c>
      <c r="P96" s="13">
        <f t="shared" si="20"/>
        <v>6</v>
      </c>
      <c r="Q96" s="25">
        <f t="shared" si="15"/>
        <v>2301</v>
      </c>
      <c r="R96" s="26"/>
      <c r="S96" s="27">
        <v>1</v>
      </c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47"/>
      <c r="AI96" s="47"/>
      <c r="AJ96" s="47"/>
      <c r="AK96" s="47"/>
      <c r="AL96" s="47"/>
      <c r="AM96" s="47"/>
      <c r="AN96" s="47"/>
      <c r="AO96" s="47"/>
      <c r="AP96" s="47"/>
      <c r="AQ96" s="47"/>
      <c r="AR96" s="47"/>
      <c r="AS96" s="47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  <c r="BF96" s="47"/>
      <c r="BG96" s="47"/>
      <c r="BH96" s="47"/>
      <c r="BI96" s="47"/>
      <c r="BJ96" s="27">
        <f t="shared" si="18"/>
        <v>1</v>
      </c>
    </row>
    <row r="97" spans="1:63" x14ac:dyDescent="0.35">
      <c r="A97" s="13">
        <v>88</v>
      </c>
      <c r="B97" s="20" t="s">
        <v>17</v>
      </c>
      <c r="C97" s="21" t="s">
        <v>18</v>
      </c>
      <c r="D97" s="21"/>
      <c r="E97" s="23"/>
      <c r="F97" s="23"/>
      <c r="G97" s="24" t="s">
        <v>83</v>
      </c>
      <c r="H97" s="13" t="s">
        <v>20</v>
      </c>
      <c r="I97" s="25">
        <v>499.9896</v>
      </c>
      <c r="J97" s="13">
        <v>8</v>
      </c>
      <c r="K97" s="25">
        <f t="shared" si="21"/>
        <v>3999.9168</v>
      </c>
      <c r="L97" s="13"/>
      <c r="M97" s="25">
        <f t="shared" si="13"/>
        <v>0</v>
      </c>
      <c r="N97" s="14">
        <v>3</v>
      </c>
      <c r="O97" s="25">
        <f t="shared" si="19"/>
        <v>1499.9688000000001</v>
      </c>
      <c r="P97" s="13">
        <f t="shared" si="20"/>
        <v>5</v>
      </c>
      <c r="Q97" s="25">
        <f t="shared" si="15"/>
        <v>2499.9479999999999</v>
      </c>
      <c r="R97" s="26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47"/>
      <c r="AI97" s="47"/>
      <c r="AJ97" s="47"/>
      <c r="AK97" s="47"/>
      <c r="AL97" s="47"/>
      <c r="AM97" s="47"/>
      <c r="AN97" s="47"/>
      <c r="AO97" s="47"/>
      <c r="AP97" s="47"/>
      <c r="AQ97" s="47"/>
      <c r="AR97" s="47"/>
      <c r="AS97" s="47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>
        <v>1</v>
      </c>
      <c r="BF97" s="47"/>
      <c r="BG97" s="47">
        <v>2</v>
      </c>
      <c r="BH97" s="47"/>
      <c r="BI97" s="47"/>
      <c r="BJ97" s="27">
        <f t="shared" si="18"/>
        <v>3</v>
      </c>
      <c r="BK97" s="31"/>
    </row>
    <row r="98" spans="1:63" x14ac:dyDescent="0.35">
      <c r="A98" s="13">
        <v>89</v>
      </c>
      <c r="B98" s="20" t="s">
        <v>17</v>
      </c>
      <c r="C98" s="21" t="s">
        <v>18</v>
      </c>
      <c r="D98" s="21"/>
      <c r="E98" s="23">
        <v>45904</v>
      </c>
      <c r="F98" s="23">
        <v>45904</v>
      </c>
      <c r="G98" s="24" t="s">
        <v>83</v>
      </c>
      <c r="H98" s="13" t="s">
        <v>20</v>
      </c>
      <c r="I98" s="25">
        <v>560.5</v>
      </c>
      <c r="J98" s="13">
        <v>5</v>
      </c>
      <c r="K98" s="25">
        <f t="shared" si="21"/>
        <v>2802.5</v>
      </c>
      <c r="L98" s="13"/>
      <c r="M98" s="25">
        <f t="shared" si="13"/>
        <v>0</v>
      </c>
      <c r="N98" s="14">
        <v>4</v>
      </c>
      <c r="O98" s="25">
        <f t="shared" si="19"/>
        <v>2242</v>
      </c>
      <c r="P98" s="13">
        <f t="shared" si="20"/>
        <v>1</v>
      </c>
      <c r="Q98" s="25">
        <f t="shared" si="15"/>
        <v>560.5</v>
      </c>
      <c r="R98" s="26"/>
      <c r="S98" s="27"/>
      <c r="T98" s="27"/>
      <c r="U98" s="27">
        <v>2</v>
      </c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47"/>
      <c r="AI98" s="47"/>
      <c r="AJ98" s="47"/>
      <c r="AK98" s="47"/>
      <c r="AL98" s="47"/>
      <c r="AM98" s="47"/>
      <c r="AN98" s="47"/>
      <c r="AO98" s="47"/>
      <c r="AP98" s="47"/>
      <c r="AQ98" s="47"/>
      <c r="AR98" s="47"/>
      <c r="AS98" s="47"/>
      <c r="AT98" s="47"/>
      <c r="AU98" s="47"/>
      <c r="AV98" s="47">
        <v>1</v>
      </c>
      <c r="AW98" s="47"/>
      <c r="AX98" s="47"/>
      <c r="AY98" s="47"/>
      <c r="AZ98" s="47"/>
      <c r="BA98" s="47"/>
      <c r="BB98" s="47"/>
      <c r="BC98" s="47"/>
      <c r="BD98" s="47">
        <v>1</v>
      </c>
      <c r="BE98" s="47"/>
      <c r="BF98" s="47"/>
      <c r="BG98" s="47"/>
      <c r="BH98" s="47"/>
      <c r="BI98" s="47"/>
      <c r="BJ98" s="27">
        <f t="shared" si="18"/>
        <v>4</v>
      </c>
    </row>
    <row r="99" spans="1:63" s="30" customFormat="1" x14ac:dyDescent="0.35">
      <c r="A99" s="13">
        <v>90</v>
      </c>
      <c r="B99" s="29" t="s">
        <v>17</v>
      </c>
      <c r="C99" s="29" t="s">
        <v>18</v>
      </c>
      <c r="D99" s="29"/>
      <c r="E99" s="23">
        <v>42889</v>
      </c>
      <c r="F99" s="23">
        <v>42889</v>
      </c>
      <c r="G99" s="24" t="s">
        <v>84</v>
      </c>
      <c r="H99" s="13" t="s">
        <v>20</v>
      </c>
      <c r="I99" s="25">
        <v>35.200000000000003</v>
      </c>
      <c r="J99" s="13">
        <v>24</v>
      </c>
      <c r="K99" s="25">
        <f t="shared" si="21"/>
        <v>844.80000000000007</v>
      </c>
      <c r="L99" s="13"/>
      <c r="M99" s="25">
        <f t="shared" si="13"/>
        <v>0</v>
      </c>
      <c r="N99" s="14">
        <v>2</v>
      </c>
      <c r="O99" s="25">
        <f t="shared" si="19"/>
        <v>70.400000000000006</v>
      </c>
      <c r="P99" s="13">
        <f t="shared" si="20"/>
        <v>22</v>
      </c>
      <c r="Q99" s="25">
        <f t="shared" si="15"/>
        <v>774.40000000000009</v>
      </c>
      <c r="R99" s="26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47"/>
      <c r="AI99" s="47"/>
      <c r="AJ99" s="47"/>
      <c r="AK99" s="47"/>
      <c r="AL99" s="47"/>
      <c r="AM99" s="47"/>
      <c r="AN99" s="47"/>
      <c r="AO99" s="47"/>
      <c r="AP99" s="47"/>
      <c r="AQ99" s="47"/>
      <c r="AR99" s="47"/>
      <c r="AS99" s="47"/>
      <c r="AT99" s="47"/>
      <c r="AU99" s="47"/>
      <c r="AV99" s="47"/>
      <c r="AW99" s="47"/>
      <c r="AX99" s="47"/>
      <c r="AY99" s="47"/>
      <c r="AZ99" s="47"/>
      <c r="BA99" s="47"/>
      <c r="BB99" s="47"/>
      <c r="BC99" s="47">
        <v>1</v>
      </c>
      <c r="BD99" s="47"/>
      <c r="BE99" s="47"/>
      <c r="BF99" s="47"/>
      <c r="BG99" s="47"/>
      <c r="BH99" s="47"/>
      <c r="BI99" s="47">
        <v>1</v>
      </c>
      <c r="BJ99" s="27">
        <f t="shared" si="18"/>
        <v>2</v>
      </c>
    </row>
    <row r="100" spans="1:63" x14ac:dyDescent="0.35">
      <c r="A100" s="13">
        <v>91</v>
      </c>
      <c r="B100" s="20" t="s">
        <v>17</v>
      </c>
      <c r="C100" s="20" t="s">
        <v>18</v>
      </c>
      <c r="D100" s="20"/>
      <c r="E100" s="23">
        <v>45272</v>
      </c>
      <c r="F100" s="23">
        <v>45272</v>
      </c>
      <c r="G100" s="24" t="s">
        <v>85</v>
      </c>
      <c r="H100" s="13" t="s">
        <v>20</v>
      </c>
      <c r="I100" s="25">
        <v>14.16</v>
      </c>
      <c r="J100" s="13">
        <v>0</v>
      </c>
      <c r="K100" s="25">
        <f t="shared" si="21"/>
        <v>0</v>
      </c>
      <c r="L100" s="13"/>
      <c r="M100" s="25">
        <f t="shared" si="13"/>
        <v>0</v>
      </c>
      <c r="N100" s="14">
        <v>0</v>
      </c>
      <c r="O100" s="25">
        <f t="shared" si="19"/>
        <v>0</v>
      </c>
      <c r="P100" s="13">
        <f t="shared" si="20"/>
        <v>0</v>
      </c>
      <c r="Q100" s="25">
        <f t="shared" si="15"/>
        <v>0</v>
      </c>
      <c r="R100" s="26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47"/>
      <c r="AI100" s="47"/>
      <c r="AJ100" s="47"/>
      <c r="AK100" s="47"/>
      <c r="AL100" s="47"/>
      <c r="AM100" s="47"/>
      <c r="AN100" s="47"/>
      <c r="AO100" s="47"/>
      <c r="AP100" s="47"/>
      <c r="AQ100" s="47"/>
      <c r="AR100" s="47"/>
      <c r="AS100" s="47"/>
      <c r="AT100" s="47"/>
      <c r="AU100" s="47"/>
      <c r="AV100" s="47"/>
      <c r="AW100" s="47"/>
      <c r="AX100" s="47"/>
      <c r="AY100" s="47"/>
      <c r="AZ100" s="47"/>
      <c r="BA100" s="47"/>
      <c r="BB100" s="47"/>
      <c r="BC100" s="47"/>
      <c r="BD100" s="47"/>
      <c r="BE100" s="47"/>
      <c r="BF100" s="47"/>
      <c r="BG100" s="47"/>
      <c r="BH100" s="47"/>
      <c r="BI100" s="47"/>
      <c r="BJ100" s="27">
        <f t="shared" si="18"/>
        <v>0</v>
      </c>
    </row>
    <row r="101" spans="1:63" x14ac:dyDescent="0.35">
      <c r="A101" s="13">
        <v>92</v>
      </c>
      <c r="B101" s="20" t="s">
        <v>17</v>
      </c>
      <c r="C101" s="20" t="s">
        <v>18</v>
      </c>
      <c r="D101" s="20"/>
      <c r="E101" s="23">
        <v>45272</v>
      </c>
      <c r="F101" s="23">
        <v>45272</v>
      </c>
      <c r="G101" s="24" t="s">
        <v>86</v>
      </c>
      <c r="H101" s="13" t="s">
        <v>20</v>
      </c>
      <c r="I101" s="25">
        <v>41.3</v>
      </c>
      <c r="J101" s="13">
        <v>0</v>
      </c>
      <c r="K101" s="25">
        <f t="shared" si="21"/>
        <v>0</v>
      </c>
      <c r="L101" s="13"/>
      <c r="M101" s="25">
        <f t="shared" si="13"/>
        <v>0</v>
      </c>
      <c r="N101" s="14">
        <v>0</v>
      </c>
      <c r="O101" s="25">
        <f t="shared" si="19"/>
        <v>0</v>
      </c>
      <c r="P101" s="13">
        <f t="shared" si="20"/>
        <v>0</v>
      </c>
      <c r="Q101" s="25">
        <f t="shared" si="15"/>
        <v>0</v>
      </c>
      <c r="R101" s="26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47"/>
      <c r="AI101" s="47"/>
      <c r="AJ101" s="47"/>
      <c r="AK101" s="47"/>
      <c r="AL101" s="47"/>
      <c r="AM101" s="47"/>
      <c r="AN101" s="47"/>
      <c r="AO101" s="47"/>
      <c r="AP101" s="47"/>
      <c r="AQ101" s="47"/>
      <c r="AR101" s="47"/>
      <c r="AS101" s="47"/>
      <c r="AT101" s="47"/>
      <c r="AU101" s="47"/>
      <c r="AV101" s="47"/>
      <c r="AW101" s="47"/>
      <c r="AX101" s="47"/>
      <c r="AY101" s="47"/>
      <c r="AZ101" s="47"/>
      <c r="BA101" s="47"/>
      <c r="BB101" s="47"/>
      <c r="BC101" s="47"/>
      <c r="BD101" s="47"/>
      <c r="BE101" s="47"/>
      <c r="BF101" s="47"/>
      <c r="BG101" s="47"/>
      <c r="BH101" s="47"/>
      <c r="BI101" s="47"/>
      <c r="BJ101" s="27">
        <f t="shared" si="18"/>
        <v>0</v>
      </c>
    </row>
    <row r="102" spans="1:63" x14ac:dyDescent="0.35">
      <c r="A102" s="13">
        <v>93</v>
      </c>
      <c r="B102" s="20" t="s">
        <v>17</v>
      </c>
      <c r="C102" s="20" t="s">
        <v>18</v>
      </c>
      <c r="D102" s="20"/>
      <c r="E102" s="23">
        <v>42146</v>
      </c>
      <c r="F102" s="23">
        <v>42146</v>
      </c>
      <c r="G102" s="24" t="s">
        <v>87</v>
      </c>
      <c r="H102" s="13" t="s">
        <v>20</v>
      </c>
      <c r="I102" s="25">
        <v>34.998800000000003</v>
      </c>
      <c r="J102" s="13">
        <v>50</v>
      </c>
      <c r="K102" s="25">
        <f t="shared" si="21"/>
        <v>1749.94</v>
      </c>
      <c r="L102" s="13"/>
      <c r="M102" s="25">
        <f t="shared" si="13"/>
        <v>0</v>
      </c>
      <c r="N102" s="14">
        <v>13</v>
      </c>
      <c r="O102" s="25">
        <f t="shared" si="19"/>
        <v>454.98440000000005</v>
      </c>
      <c r="P102" s="13">
        <f t="shared" si="20"/>
        <v>37</v>
      </c>
      <c r="Q102" s="25">
        <f t="shared" si="15"/>
        <v>1294.9556</v>
      </c>
      <c r="R102" s="26"/>
      <c r="S102" s="27"/>
      <c r="T102" s="27"/>
      <c r="U102" s="27"/>
      <c r="V102" s="27"/>
      <c r="W102" s="27">
        <v>2</v>
      </c>
      <c r="X102" s="27"/>
      <c r="Y102" s="27"/>
      <c r="Z102" s="27"/>
      <c r="AA102" s="27">
        <v>4</v>
      </c>
      <c r="AB102" s="27">
        <v>1</v>
      </c>
      <c r="AC102" s="27"/>
      <c r="AD102" s="27"/>
      <c r="AE102" s="27"/>
      <c r="AF102" s="27"/>
      <c r="AG102" s="27"/>
      <c r="AH102" s="47"/>
      <c r="AI102" s="47"/>
      <c r="AJ102" s="47"/>
      <c r="AK102" s="47"/>
      <c r="AL102" s="47"/>
      <c r="AM102" s="47"/>
      <c r="AN102" s="47"/>
      <c r="AO102" s="47"/>
      <c r="AP102" s="47"/>
      <c r="AQ102" s="47"/>
      <c r="AR102" s="47"/>
      <c r="AS102" s="47">
        <v>1</v>
      </c>
      <c r="AT102" s="47"/>
      <c r="AU102" s="47">
        <v>5</v>
      </c>
      <c r="AV102" s="47"/>
      <c r="AW102" s="47"/>
      <c r="AX102" s="47"/>
      <c r="AY102" s="47"/>
      <c r="AZ102" s="47"/>
      <c r="BA102" s="47"/>
      <c r="BB102" s="47"/>
      <c r="BC102" s="47"/>
      <c r="BD102" s="47"/>
      <c r="BE102" s="47"/>
      <c r="BF102" s="47"/>
      <c r="BG102" s="47"/>
      <c r="BH102" s="47"/>
      <c r="BI102" s="47"/>
      <c r="BJ102" s="27">
        <f t="shared" si="18"/>
        <v>13</v>
      </c>
      <c r="BK102" s="31"/>
    </row>
    <row r="103" spans="1:63" x14ac:dyDescent="0.35">
      <c r="A103" s="13">
        <v>94</v>
      </c>
      <c r="B103" s="20" t="s">
        <v>17</v>
      </c>
      <c r="C103" s="20" t="s">
        <v>18</v>
      </c>
      <c r="D103" s="20"/>
      <c r="E103" s="23">
        <v>45866</v>
      </c>
      <c r="F103" s="23">
        <v>45866</v>
      </c>
      <c r="G103" s="24" t="s">
        <v>87</v>
      </c>
      <c r="H103" s="13" t="s">
        <v>20</v>
      </c>
      <c r="I103" s="25">
        <v>21.499600000000001</v>
      </c>
      <c r="J103" s="13">
        <v>3</v>
      </c>
      <c r="K103" s="25">
        <f t="shared" si="21"/>
        <v>64.498800000000003</v>
      </c>
      <c r="L103" s="13"/>
      <c r="M103" s="25">
        <f t="shared" ref="M103:M166" si="22">I103*L103</f>
        <v>0</v>
      </c>
      <c r="N103" s="14">
        <v>2</v>
      </c>
      <c r="O103" s="25">
        <f t="shared" si="19"/>
        <v>42.999200000000002</v>
      </c>
      <c r="P103" s="13">
        <f t="shared" si="20"/>
        <v>1</v>
      </c>
      <c r="Q103" s="25">
        <f t="shared" ref="Q103:Q166" si="23">(K103+M103)-O103</f>
        <v>21.499600000000001</v>
      </c>
      <c r="R103" s="26"/>
      <c r="S103" s="27"/>
      <c r="T103" s="27">
        <v>2</v>
      </c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47"/>
      <c r="AI103" s="47"/>
      <c r="AJ103" s="47"/>
      <c r="AK103" s="47"/>
      <c r="AL103" s="47"/>
      <c r="AM103" s="47"/>
      <c r="AN103" s="47"/>
      <c r="AO103" s="47"/>
      <c r="AP103" s="47"/>
      <c r="AQ103" s="47"/>
      <c r="AR103" s="47"/>
      <c r="AS103" s="47"/>
      <c r="AT103" s="47"/>
      <c r="AU103" s="47"/>
      <c r="AV103" s="47"/>
      <c r="AW103" s="47"/>
      <c r="AX103" s="47"/>
      <c r="AY103" s="47"/>
      <c r="AZ103" s="47"/>
      <c r="BA103" s="47"/>
      <c r="BB103" s="47"/>
      <c r="BC103" s="47"/>
      <c r="BD103" s="47"/>
      <c r="BE103" s="47"/>
      <c r="BF103" s="47"/>
      <c r="BG103" s="47"/>
      <c r="BH103" s="47"/>
      <c r="BI103" s="47"/>
      <c r="BJ103" s="27">
        <f t="shared" si="18"/>
        <v>2</v>
      </c>
    </row>
    <row r="104" spans="1:63" x14ac:dyDescent="0.35">
      <c r="A104" s="13">
        <v>95</v>
      </c>
      <c r="B104" s="20" t="s">
        <v>17</v>
      </c>
      <c r="C104" s="20" t="s">
        <v>18</v>
      </c>
      <c r="D104" s="20"/>
      <c r="E104" s="23">
        <v>45866</v>
      </c>
      <c r="F104" s="23">
        <v>45866</v>
      </c>
      <c r="G104" s="24" t="s">
        <v>88</v>
      </c>
      <c r="H104" s="13" t="s">
        <v>20</v>
      </c>
      <c r="I104" s="25">
        <v>34.998800000000003</v>
      </c>
      <c r="J104" s="13">
        <v>100</v>
      </c>
      <c r="K104" s="25">
        <f t="shared" si="21"/>
        <v>3499.88</v>
      </c>
      <c r="L104" s="13"/>
      <c r="M104" s="25">
        <f t="shared" si="22"/>
        <v>0</v>
      </c>
      <c r="N104" s="14">
        <v>1</v>
      </c>
      <c r="O104" s="25">
        <f t="shared" si="19"/>
        <v>34.998800000000003</v>
      </c>
      <c r="P104" s="13">
        <f t="shared" si="20"/>
        <v>99</v>
      </c>
      <c r="Q104" s="25">
        <f t="shared" si="23"/>
        <v>3464.8812000000003</v>
      </c>
      <c r="R104" s="26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47">
        <v>1</v>
      </c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  <c r="BF104" s="47"/>
      <c r="BG104" s="47"/>
      <c r="BH104" s="47"/>
      <c r="BI104" s="47"/>
      <c r="BJ104" s="27">
        <f t="shared" si="18"/>
        <v>1</v>
      </c>
    </row>
    <row r="105" spans="1:63" x14ac:dyDescent="0.35">
      <c r="A105" s="13">
        <v>96</v>
      </c>
      <c r="B105" s="20" t="s">
        <v>17</v>
      </c>
      <c r="C105" s="20" t="s">
        <v>18</v>
      </c>
      <c r="D105" s="20"/>
      <c r="E105" s="23">
        <v>45866</v>
      </c>
      <c r="F105" s="23">
        <v>45866</v>
      </c>
      <c r="G105" s="24" t="s">
        <v>89</v>
      </c>
      <c r="H105" s="13" t="s">
        <v>20</v>
      </c>
      <c r="I105" s="25">
        <v>89.998599999999996</v>
      </c>
      <c r="J105" s="13">
        <v>50</v>
      </c>
      <c r="K105" s="25">
        <f t="shared" si="21"/>
        <v>4499.9299999999994</v>
      </c>
      <c r="L105" s="13"/>
      <c r="M105" s="25">
        <f t="shared" si="22"/>
        <v>0</v>
      </c>
      <c r="N105" s="14">
        <v>13</v>
      </c>
      <c r="O105" s="25">
        <f t="shared" si="19"/>
        <v>1169.9818</v>
      </c>
      <c r="P105" s="13">
        <f t="shared" si="20"/>
        <v>37</v>
      </c>
      <c r="Q105" s="25">
        <f t="shared" si="23"/>
        <v>3329.9481999999994</v>
      </c>
      <c r="R105" s="26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47"/>
      <c r="AT105" s="47"/>
      <c r="AU105" s="47"/>
      <c r="AV105" s="47"/>
      <c r="AW105" s="47"/>
      <c r="AX105" s="47"/>
      <c r="AY105" s="47"/>
      <c r="AZ105" s="47"/>
      <c r="BA105" s="47">
        <v>3</v>
      </c>
      <c r="BB105" s="47"/>
      <c r="BC105" s="47">
        <v>3</v>
      </c>
      <c r="BD105" s="47"/>
      <c r="BE105" s="47"/>
      <c r="BF105" s="47"/>
      <c r="BG105" s="47"/>
      <c r="BH105" s="47">
        <v>4</v>
      </c>
      <c r="BI105" s="47">
        <v>3</v>
      </c>
      <c r="BJ105" s="27">
        <f t="shared" si="18"/>
        <v>13</v>
      </c>
    </row>
    <row r="106" spans="1:63" x14ac:dyDescent="0.35">
      <c r="A106" s="13">
        <v>97</v>
      </c>
      <c r="B106" s="20" t="s">
        <v>17</v>
      </c>
      <c r="C106" s="20" t="s">
        <v>18</v>
      </c>
      <c r="D106" s="20"/>
      <c r="E106" s="23"/>
      <c r="F106" s="23"/>
      <c r="G106" s="24" t="s">
        <v>90</v>
      </c>
      <c r="H106" s="13" t="s">
        <v>20</v>
      </c>
      <c r="I106" s="25">
        <v>40.002000000000002</v>
      </c>
      <c r="J106" s="13">
        <v>10</v>
      </c>
      <c r="K106" s="25">
        <f t="shared" si="21"/>
        <v>400.02000000000004</v>
      </c>
      <c r="L106" s="13"/>
      <c r="M106" s="25">
        <f t="shared" si="22"/>
        <v>0</v>
      </c>
      <c r="N106" s="14">
        <v>0</v>
      </c>
      <c r="O106" s="25">
        <f t="shared" si="19"/>
        <v>0</v>
      </c>
      <c r="P106" s="13">
        <f t="shared" si="20"/>
        <v>10</v>
      </c>
      <c r="Q106" s="25">
        <f t="shared" si="23"/>
        <v>400.02000000000004</v>
      </c>
      <c r="R106" s="26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47"/>
      <c r="AI106" s="47"/>
      <c r="AJ106" s="47"/>
      <c r="AK106" s="47"/>
      <c r="AL106" s="47"/>
      <c r="AM106" s="47"/>
      <c r="AN106" s="47"/>
      <c r="AO106" s="47"/>
      <c r="AP106" s="47"/>
      <c r="AQ106" s="47"/>
      <c r="AR106" s="47"/>
      <c r="AS106" s="47"/>
      <c r="AT106" s="47"/>
      <c r="AU106" s="47"/>
      <c r="AV106" s="47"/>
      <c r="AW106" s="47"/>
      <c r="AX106" s="47"/>
      <c r="AY106" s="47"/>
      <c r="AZ106" s="47"/>
      <c r="BA106" s="47"/>
      <c r="BB106" s="47"/>
      <c r="BC106" s="47"/>
      <c r="BD106" s="47"/>
      <c r="BE106" s="47"/>
      <c r="BF106" s="47"/>
      <c r="BG106" s="47"/>
      <c r="BH106" s="47"/>
      <c r="BI106" s="47"/>
      <c r="BJ106" s="27">
        <f t="shared" si="18"/>
        <v>0</v>
      </c>
      <c r="BK106" s="31"/>
    </row>
    <row r="107" spans="1:63" x14ac:dyDescent="0.35">
      <c r="A107" s="13">
        <v>98</v>
      </c>
      <c r="B107" s="20" t="s">
        <v>17</v>
      </c>
      <c r="C107" s="21" t="s">
        <v>18</v>
      </c>
      <c r="D107" s="20"/>
      <c r="E107" s="23">
        <v>45413</v>
      </c>
      <c r="F107" s="23">
        <v>45413</v>
      </c>
      <c r="G107" s="24" t="s">
        <v>91</v>
      </c>
      <c r="H107" s="13" t="s">
        <v>20</v>
      </c>
      <c r="I107" s="25">
        <v>120</v>
      </c>
      <c r="J107" s="13">
        <v>19</v>
      </c>
      <c r="K107" s="25">
        <f t="shared" si="21"/>
        <v>2280</v>
      </c>
      <c r="L107" s="13"/>
      <c r="M107" s="25">
        <f t="shared" si="22"/>
        <v>0</v>
      </c>
      <c r="N107" s="14">
        <v>0</v>
      </c>
      <c r="O107" s="25">
        <f t="shared" si="19"/>
        <v>0</v>
      </c>
      <c r="P107" s="13">
        <f t="shared" si="20"/>
        <v>19</v>
      </c>
      <c r="Q107" s="25">
        <f t="shared" si="23"/>
        <v>2280</v>
      </c>
      <c r="R107" s="26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47"/>
      <c r="AI107" s="47"/>
      <c r="AJ107" s="47"/>
      <c r="AK107" s="47"/>
      <c r="AL107" s="47"/>
      <c r="AM107" s="47"/>
      <c r="AN107" s="47"/>
      <c r="AO107" s="47"/>
      <c r="AP107" s="47"/>
      <c r="AQ107" s="47"/>
      <c r="AR107" s="47"/>
      <c r="AS107" s="47"/>
      <c r="AT107" s="47"/>
      <c r="AU107" s="47"/>
      <c r="AV107" s="47"/>
      <c r="AW107" s="47"/>
      <c r="AX107" s="47"/>
      <c r="AY107" s="47"/>
      <c r="AZ107" s="47"/>
      <c r="BA107" s="47"/>
      <c r="BB107" s="47"/>
      <c r="BC107" s="47"/>
      <c r="BD107" s="47"/>
      <c r="BE107" s="47"/>
      <c r="BF107" s="47"/>
      <c r="BG107" s="47"/>
      <c r="BH107" s="47"/>
      <c r="BI107" s="47"/>
      <c r="BJ107" s="27">
        <f t="shared" si="18"/>
        <v>0</v>
      </c>
    </row>
    <row r="108" spans="1:63" x14ac:dyDescent="0.35">
      <c r="A108" s="13">
        <v>99</v>
      </c>
      <c r="B108" s="20" t="s">
        <v>17</v>
      </c>
      <c r="C108" s="20" t="s">
        <v>18</v>
      </c>
      <c r="D108" s="20"/>
      <c r="E108" s="23">
        <v>45166</v>
      </c>
      <c r="F108" s="23">
        <v>45166</v>
      </c>
      <c r="G108" s="24" t="s">
        <v>91</v>
      </c>
      <c r="H108" s="13" t="s">
        <v>20</v>
      </c>
      <c r="I108" s="25">
        <v>354</v>
      </c>
      <c r="J108" s="13">
        <v>1</v>
      </c>
      <c r="K108" s="25">
        <f t="shared" si="21"/>
        <v>354</v>
      </c>
      <c r="L108" s="13"/>
      <c r="M108" s="25">
        <f t="shared" si="22"/>
        <v>0</v>
      </c>
      <c r="N108" s="14">
        <v>0</v>
      </c>
      <c r="O108" s="25">
        <f t="shared" si="19"/>
        <v>0</v>
      </c>
      <c r="P108" s="13">
        <f t="shared" si="20"/>
        <v>1</v>
      </c>
      <c r="Q108" s="25">
        <f t="shared" si="23"/>
        <v>354</v>
      </c>
      <c r="R108" s="26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47"/>
      <c r="AI108" s="47"/>
      <c r="AJ108" s="47"/>
      <c r="AK108" s="47"/>
      <c r="AL108" s="47"/>
      <c r="AM108" s="47"/>
      <c r="AN108" s="47"/>
      <c r="AO108" s="47"/>
      <c r="AP108" s="47"/>
      <c r="AQ108" s="47"/>
      <c r="AR108" s="47"/>
      <c r="AS108" s="47"/>
      <c r="AT108" s="47"/>
      <c r="AU108" s="47"/>
      <c r="AV108" s="47"/>
      <c r="AW108" s="47"/>
      <c r="AX108" s="47"/>
      <c r="AY108" s="47"/>
      <c r="AZ108" s="47"/>
      <c r="BA108" s="47"/>
      <c r="BB108" s="47"/>
      <c r="BC108" s="47"/>
      <c r="BD108" s="47"/>
      <c r="BE108" s="47"/>
      <c r="BF108" s="47"/>
      <c r="BG108" s="47"/>
      <c r="BH108" s="47"/>
      <c r="BI108" s="47"/>
      <c r="BJ108" s="27">
        <f t="shared" si="18"/>
        <v>0</v>
      </c>
    </row>
    <row r="109" spans="1:63" x14ac:dyDescent="0.35">
      <c r="A109" s="13">
        <v>100</v>
      </c>
      <c r="B109" s="20" t="s">
        <v>17</v>
      </c>
      <c r="C109" s="20" t="s">
        <v>18</v>
      </c>
      <c r="D109" s="20"/>
      <c r="E109" s="23">
        <v>44638</v>
      </c>
      <c r="F109" s="23">
        <v>44638</v>
      </c>
      <c r="G109" s="24" t="s">
        <v>92</v>
      </c>
      <c r="H109" s="13" t="s">
        <v>20</v>
      </c>
      <c r="I109" s="25">
        <v>501.2</v>
      </c>
      <c r="J109" s="13">
        <v>3</v>
      </c>
      <c r="K109" s="25">
        <f t="shared" si="21"/>
        <v>1503.6</v>
      </c>
      <c r="L109" s="13"/>
      <c r="M109" s="25">
        <f t="shared" si="22"/>
        <v>0</v>
      </c>
      <c r="N109" s="14">
        <v>0</v>
      </c>
      <c r="O109" s="25">
        <f t="shared" si="19"/>
        <v>0</v>
      </c>
      <c r="P109" s="13">
        <f t="shared" si="20"/>
        <v>3</v>
      </c>
      <c r="Q109" s="25">
        <f t="shared" si="23"/>
        <v>1503.6</v>
      </c>
      <c r="R109" s="26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47"/>
      <c r="AI109" s="47"/>
      <c r="AJ109" s="47"/>
      <c r="AK109" s="47"/>
      <c r="AL109" s="47"/>
      <c r="AM109" s="47"/>
      <c r="AN109" s="47"/>
      <c r="AO109" s="47"/>
      <c r="AP109" s="47"/>
      <c r="AQ109" s="47"/>
      <c r="AR109" s="47"/>
      <c r="AS109" s="47"/>
      <c r="AT109" s="47"/>
      <c r="AU109" s="47"/>
      <c r="AV109" s="47"/>
      <c r="AW109" s="47"/>
      <c r="AX109" s="47"/>
      <c r="AY109" s="47"/>
      <c r="AZ109" s="47"/>
      <c r="BA109" s="47"/>
      <c r="BB109" s="47"/>
      <c r="BC109" s="47"/>
      <c r="BD109" s="47"/>
      <c r="BE109" s="47"/>
      <c r="BF109" s="47"/>
      <c r="BG109" s="47"/>
      <c r="BH109" s="47"/>
      <c r="BI109" s="47"/>
      <c r="BJ109" s="27">
        <f t="shared" si="18"/>
        <v>0</v>
      </c>
    </row>
    <row r="110" spans="1:63" x14ac:dyDescent="0.35">
      <c r="A110" s="13">
        <v>101</v>
      </c>
      <c r="B110" s="20" t="s">
        <v>17</v>
      </c>
      <c r="C110" s="20" t="s">
        <v>18</v>
      </c>
      <c r="D110" s="20"/>
      <c r="E110" s="23">
        <v>44348</v>
      </c>
      <c r="F110" s="23">
        <v>44348</v>
      </c>
      <c r="G110" s="24" t="s">
        <v>93</v>
      </c>
      <c r="H110" s="13" t="s">
        <v>20</v>
      </c>
      <c r="I110" s="25">
        <v>64.900000000000006</v>
      </c>
      <c r="J110" s="13">
        <v>2</v>
      </c>
      <c r="K110" s="25">
        <f t="shared" si="21"/>
        <v>129.80000000000001</v>
      </c>
      <c r="L110" s="13"/>
      <c r="M110" s="25">
        <f t="shared" si="22"/>
        <v>0</v>
      </c>
      <c r="N110" s="14">
        <v>2</v>
      </c>
      <c r="O110" s="25">
        <f t="shared" si="19"/>
        <v>129.80000000000001</v>
      </c>
      <c r="P110" s="13">
        <f t="shared" si="20"/>
        <v>0</v>
      </c>
      <c r="Q110" s="25">
        <f t="shared" si="23"/>
        <v>0</v>
      </c>
      <c r="R110" s="26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47"/>
      <c r="AI110" s="47"/>
      <c r="AJ110" s="47"/>
      <c r="AK110" s="47">
        <v>2</v>
      </c>
      <c r="AL110" s="47"/>
      <c r="AM110" s="47"/>
      <c r="AN110" s="47"/>
      <c r="AO110" s="47"/>
      <c r="AP110" s="47"/>
      <c r="AQ110" s="47"/>
      <c r="AR110" s="47"/>
      <c r="AS110" s="47"/>
      <c r="AT110" s="47"/>
      <c r="AU110" s="47"/>
      <c r="AV110" s="47"/>
      <c r="AW110" s="47"/>
      <c r="AX110" s="47"/>
      <c r="AY110" s="47"/>
      <c r="AZ110" s="47"/>
      <c r="BA110" s="47"/>
      <c r="BB110" s="47"/>
      <c r="BC110" s="47"/>
      <c r="BD110" s="47"/>
      <c r="BE110" s="47"/>
      <c r="BF110" s="47"/>
      <c r="BG110" s="47"/>
      <c r="BH110" s="47"/>
      <c r="BI110" s="47"/>
      <c r="BJ110" s="27">
        <f t="shared" si="18"/>
        <v>2</v>
      </c>
    </row>
    <row r="111" spans="1:63" x14ac:dyDescent="0.35">
      <c r="A111" s="13">
        <v>102</v>
      </c>
      <c r="B111" s="20" t="s">
        <v>203</v>
      </c>
      <c r="C111" s="20" t="s">
        <v>204</v>
      </c>
      <c r="D111" s="20"/>
      <c r="E111" s="23">
        <v>46097</v>
      </c>
      <c r="F111" s="23">
        <v>46097</v>
      </c>
      <c r="G111" s="24" t="s">
        <v>93</v>
      </c>
      <c r="H111" s="13" t="s">
        <v>206</v>
      </c>
      <c r="I111" s="25">
        <v>179.9854</v>
      </c>
      <c r="J111" s="13"/>
      <c r="K111" s="25"/>
      <c r="L111" s="13">
        <v>30</v>
      </c>
      <c r="M111" s="25">
        <f t="shared" si="22"/>
        <v>5399.5619999999999</v>
      </c>
      <c r="N111" s="14">
        <v>7</v>
      </c>
      <c r="O111" s="25">
        <f t="shared" si="19"/>
        <v>1259.8978</v>
      </c>
      <c r="P111" s="13">
        <v>23</v>
      </c>
      <c r="Q111" s="25">
        <f t="shared" si="23"/>
        <v>4139.6642000000002</v>
      </c>
      <c r="R111" s="26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47"/>
      <c r="AI111" s="47"/>
      <c r="AJ111" s="47"/>
      <c r="AK111" s="47"/>
      <c r="AL111" s="47"/>
      <c r="AM111" s="47"/>
      <c r="AN111" s="47"/>
      <c r="AO111" s="47"/>
      <c r="AP111" s="47"/>
      <c r="AQ111" s="47"/>
      <c r="AR111" s="47"/>
      <c r="AS111" s="47">
        <v>1</v>
      </c>
      <c r="AT111" s="47"/>
      <c r="AU111" s="47">
        <v>4</v>
      </c>
      <c r="AV111" s="47"/>
      <c r="AW111" s="47"/>
      <c r="AX111" s="47"/>
      <c r="AY111" s="47"/>
      <c r="AZ111" s="47">
        <v>2</v>
      </c>
      <c r="BA111" s="47"/>
      <c r="BB111" s="47"/>
      <c r="BC111" s="47"/>
      <c r="BD111" s="47"/>
      <c r="BE111" s="47"/>
      <c r="BF111" s="47"/>
      <c r="BG111" s="47"/>
      <c r="BH111" s="47"/>
      <c r="BI111" s="47"/>
      <c r="BJ111" s="27">
        <f t="shared" si="18"/>
        <v>7</v>
      </c>
    </row>
    <row r="112" spans="1:63" x14ac:dyDescent="0.35">
      <c r="A112" s="13">
        <v>103</v>
      </c>
      <c r="B112" s="20" t="s">
        <v>203</v>
      </c>
      <c r="C112" s="20" t="s">
        <v>204</v>
      </c>
      <c r="D112" s="20"/>
      <c r="E112" s="23">
        <v>46097</v>
      </c>
      <c r="F112" s="23">
        <v>46097</v>
      </c>
      <c r="G112" s="24" t="s">
        <v>94</v>
      </c>
      <c r="H112" s="13" t="s">
        <v>206</v>
      </c>
      <c r="I112" s="25">
        <v>150.01339999999999</v>
      </c>
      <c r="J112" s="13">
        <v>0</v>
      </c>
      <c r="K112" s="25">
        <f t="shared" si="21"/>
        <v>0</v>
      </c>
      <c r="L112" s="13">
        <v>34</v>
      </c>
      <c r="M112" s="25">
        <f t="shared" si="22"/>
        <v>5100.4555999999993</v>
      </c>
      <c r="N112" s="14">
        <v>4</v>
      </c>
      <c r="O112" s="25">
        <f t="shared" si="19"/>
        <v>600.05359999999996</v>
      </c>
      <c r="P112" s="13">
        <f t="shared" si="20"/>
        <v>30</v>
      </c>
      <c r="Q112" s="25">
        <f t="shared" si="23"/>
        <v>4500.4019999999991</v>
      </c>
      <c r="R112" s="26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47"/>
      <c r="AI112" s="47"/>
      <c r="AJ112" s="47"/>
      <c r="AK112" s="47"/>
      <c r="AL112" s="47"/>
      <c r="AM112" s="47"/>
      <c r="AN112" s="47"/>
      <c r="AO112" s="47"/>
      <c r="AP112" s="47"/>
      <c r="AQ112" s="47"/>
      <c r="AR112" s="47"/>
      <c r="AS112" s="47"/>
      <c r="AT112" s="47"/>
      <c r="AU112" s="47">
        <v>4</v>
      </c>
      <c r="AV112" s="47"/>
      <c r="AW112" s="47"/>
      <c r="AX112" s="47"/>
      <c r="AY112" s="47"/>
      <c r="AZ112" s="47"/>
      <c r="BA112" s="47"/>
      <c r="BB112" s="47"/>
      <c r="BC112" s="47"/>
      <c r="BD112" s="47"/>
      <c r="BE112" s="47"/>
      <c r="BF112" s="47"/>
      <c r="BG112" s="47"/>
      <c r="BH112" s="47"/>
      <c r="BI112" s="47"/>
      <c r="BJ112" s="27">
        <f t="shared" si="18"/>
        <v>4</v>
      </c>
    </row>
    <row r="113" spans="1:63" x14ac:dyDescent="0.35">
      <c r="A113" s="13">
        <v>104</v>
      </c>
      <c r="B113" s="20" t="s">
        <v>17</v>
      </c>
      <c r="C113" s="20" t="s">
        <v>18</v>
      </c>
      <c r="D113" s="20"/>
      <c r="E113" s="23">
        <v>45049</v>
      </c>
      <c r="F113" s="23">
        <v>45049</v>
      </c>
      <c r="G113" s="24" t="s">
        <v>94</v>
      </c>
      <c r="H113" s="13" t="s">
        <v>20</v>
      </c>
      <c r="I113" s="25">
        <v>64.900000000000006</v>
      </c>
      <c r="J113" s="13">
        <v>0</v>
      </c>
      <c r="K113" s="25">
        <f t="shared" si="21"/>
        <v>0</v>
      </c>
      <c r="L113" s="13"/>
      <c r="M113" s="25">
        <f t="shared" si="22"/>
        <v>0</v>
      </c>
      <c r="N113" s="14">
        <v>0</v>
      </c>
      <c r="O113" s="25">
        <f t="shared" si="19"/>
        <v>0</v>
      </c>
      <c r="P113" s="13">
        <f t="shared" si="20"/>
        <v>0</v>
      </c>
      <c r="Q113" s="25">
        <f t="shared" si="23"/>
        <v>0</v>
      </c>
      <c r="R113" s="26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47"/>
      <c r="AI113" s="47"/>
      <c r="AJ113" s="47"/>
      <c r="AK113" s="47"/>
      <c r="AL113" s="47"/>
      <c r="AM113" s="47"/>
      <c r="AN113" s="47"/>
      <c r="AO113" s="47"/>
      <c r="AP113" s="47"/>
      <c r="AQ113" s="47"/>
      <c r="AR113" s="47"/>
      <c r="AS113" s="47"/>
      <c r="AT113" s="47"/>
      <c r="AU113" s="47"/>
      <c r="AV113" s="47"/>
      <c r="AW113" s="47"/>
      <c r="AX113" s="47"/>
      <c r="AY113" s="47"/>
      <c r="AZ113" s="47"/>
      <c r="BA113" s="47"/>
      <c r="BB113" s="47"/>
      <c r="BC113" s="47"/>
      <c r="BD113" s="47"/>
      <c r="BE113" s="47"/>
      <c r="BF113" s="47"/>
      <c r="BG113" s="47"/>
      <c r="BH113" s="47"/>
      <c r="BI113" s="47"/>
      <c r="BJ113" s="27">
        <f t="shared" si="18"/>
        <v>0</v>
      </c>
    </row>
    <row r="114" spans="1:63" x14ac:dyDescent="0.35">
      <c r="A114" s="13">
        <v>105</v>
      </c>
      <c r="B114" s="20" t="s">
        <v>17</v>
      </c>
      <c r="C114" s="20" t="s">
        <v>18</v>
      </c>
      <c r="D114" s="20"/>
      <c r="E114" s="23">
        <v>45572</v>
      </c>
      <c r="F114" s="23">
        <v>45572</v>
      </c>
      <c r="G114" s="24" t="s">
        <v>95</v>
      </c>
      <c r="H114" s="13" t="s">
        <v>20</v>
      </c>
      <c r="I114" s="25">
        <v>10</v>
      </c>
      <c r="J114" s="13">
        <v>0</v>
      </c>
      <c r="K114" s="25">
        <f t="shared" si="21"/>
        <v>0</v>
      </c>
      <c r="L114" s="13"/>
      <c r="M114" s="25">
        <f t="shared" si="22"/>
        <v>0</v>
      </c>
      <c r="N114" s="14">
        <v>0</v>
      </c>
      <c r="O114" s="25">
        <f t="shared" si="19"/>
        <v>0</v>
      </c>
      <c r="P114" s="13">
        <f t="shared" si="20"/>
        <v>0</v>
      </c>
      <c r="Q114" s="25">
        <f t="shared" si="23"/>
        <v>0</v>
      </c>
      <c r="R114" s="28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47"/>
      <c r="AI114" s="47"/>
      <c r="AJ114" s="47"/>
      <c r="AK114" s="47"/>
      <c r="AL114" s="47"/>
      <c r="AM114" s="47"/>
      <c r="AN114" s="47"/>
      <c r="AO114" s="47"/>
      <c r="AP114" s="47"/>
      <c r="AQ114" s="47"/>
      <c r="AR114" s="47"/>
      <c r="AS114" s="47"/>
      <c r="AT114" s="47"/>
      <c r="AU114" s="47"/>
      <c r="AV114" s="47"/>
      <c r="AW114" s="47"/>
      <c r="AX114" s="47"/>
      <c r="AY114" s="47"/>
      <c r="AZ114" s="47"/>
      <c r="BA114" s="47"/>
      <c r="BB114" s="47"/>
      <c r="BC114" s="47"/>
      <c r="BD114" s="47"/>
      <c r="BE114" s="47"/>
      <c r="BF114" s="47"/>
      <c r="BG114" s="47"/>
      <c r="BH114" s="47"/>
      <c r="BI114" s="47"/>
      <c r="BJ114" s="27">
        <f t="shared" si="18"/>
        <v>0</v>
      </c>
    </row>
    <row r="115" spans="1:63" x14ac:dyDescent="0.35">
      <c r="A115" s="13">
        <v>106</v>
      </c>
      <c r="B115" s="20" t="s">
        <v>17</v>
      </c>
      <c r="C115" s="20" t="s">
        <v>18</v>
      </c>
      <c r="D115" s="20"/>
      <c r="E115" s="23">
        <v>45426</v>
      </c>
      <c r="F115" s="23">
        <v>45426</v>
      </c>
      <c r="G115" s="24" t="s">
        <v>96</v>
      </c>
      <c r="H115" s="13" t="s">
        <v>20</v>
      </c>
      <c r="I115" s="25">
        <v>60.0032</v>
      </c>
      <c r="J115" s="13">
        <v>0</v>
      </c>
      <c r="K115" s="25">
        <f t="shared" si="21"/>
        <v>0</v>
      </c>
      <c r="L115" s="13"/>
      <c r="M115" s="25">
        <f t="shared" si="22"/>
        <v>0</v>
      </c>
      <c r="N115" s="14">
        <v>0</v>
      </c>
      <c r="O115" s="25">
        <f t="shared" si="19"/>
        <v>0</v>
      </c>
      <c r="P115" s="13">
        <f t="shared" si="20"/>
        <v>0</v>
      </c>
      <c r="Q115" s="25">
        <f t="shared" si="23"/>
        <v>0</v>
      </c>
      <c r="R115" s="28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47"/>
      <c r="AI115" s="47"/>
      <c r="AJ115" s="47"/>
      <c r="AK115" s="47"/>
      <c r="AL115" s="47"/>
      <c r="AM115" s="47"/>
      <c r="AN115" s="47"/>
      <c r="AO115" s="47"/>
      <c r="AP115" s="47"/>
      <c r="AQ115" s="47"/>
      <c r="AR115" s="47"/>
      <c r="AS115" s="47"/>
      <c r="AT115" s="47"/>
      <c r="AU115" s="47"/>
      <c r="AV115" s="47"/>
      <c r="AW115" s="47"/>
      <c r="AX115" s="47"/>
      <c r="AY115" s="47"/>
      <c r="AZ115" s="47"/>
      <c r="BA115" s="47"/>
      <c r="BB115" s="47"/>
      <c r="BC115" s="47"/>
      <c r="BD115" s="47"/>
      <c r="BE115" s="47"/>
      <c r="BF115" s="47"/>
      <c r="BG115" s="47"/>
      <c r="BH115" s="47"/>
      <c r="BI115" s="47"/>
      <c r="BJ115" s="27">
        <f t="shared" si="18"/>
        <v>0</v>
      </c>
    </row>
    <row r="116" spans="1:63" x14ac:dyDescent="0.35">
      <c r="A116" s="13">
        <v>107</v>
      </c>
      <c r="B116" s="20" t="s">
        <v>17</v>
      </c>
      <c r="C116" s="20" t="s">
        <v>18</v>
      </c>
      <c r="D116" s="20"/>
      <c r="E116" s="23">
        <v>45538</v>
      </c>
      <c r="F116" s="23">
        <v>45538</v>
      </c>
      <c r="G116" s="24" t="s">
        <v>96</v>
      </c>
      <c r="H116" s="13" t="s">
        <v>20</v>
      </c>
      <c r="I116" s="25">
        <v>53.1</v>
      </c>
      <c r="J116" s="13">
        <v>11</v>
      </c>
      <c r="K116" s="25">
        <f t="shared" si="21"/>
        <v>584.1</v>
      </c>
      <c r="L116" s="13"/>
      <c r="M116" s="25">
        <f t="shared" si="22"/>
        <v>0</v>
      </c>
      <c r="N116" s="14">
        <v>0</v>
      </c>
      <c r="O116" s="25">
        <f t="shared" si="19"/>
        <v>0</v>
      </c>
      <c r="P116" s="13">
        <f t="shared" si="20"/>
        <v>11</v>
      </c>
      <c r="Q116" s="25">
        <f t="shared" si="23"/>
        <v>584.1</v>
      </c>
      <c r="R116" s="28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47"/>
      <c r="AI116" s="47"/>
      <c r="AJ116" s="47"/>
      <c r="AK116" s="47"/>
      <c r="AL116" s="47"/>
      <c r="AM116" s="47"/>
      <c r="AN116" s="47"/>
      <c r="AO116" s="47"/>
      <c r="AP116" s="47"/>
      <c r="AQ116" s="47"/>
      <c r="AR116" s="47"/>
      <c r="AS116" s="47"/>
      <c r="AT116" s="47"/>
      <c r="AU116" s="47"/>
      <c r="AV116" s="47"/>
      <c r="AW116" s="47"/>
      <c r="AX116" s="47"/>
      <c r="AY116" s="47"/>
      <c r="AZ116" s="47"/>
      <c r="BA116" s="47"/>
      <c r="BB116" s="47"/>
      <c r="BC116" s="47"/>
      <c r="BD116" s="47"/>
      <c r="BE116" s="47"/>
      <c r="BF116" s="47"/>
      <c r="BG116" s="47"/>
      <c r="BH116" s="47"/>
      <c r="BI116" s="47"/>
      <c r="BJ116" s="27">
        <f t="shared" si="18"/>
        <v>0</v>
      </c>
    </row>
    <row r="117" spans="1:63" x14ac:dyDescent="0.35">
      <c r="A117" s="13">
        <v>108</v>
      </c>
      <c r="B117" s="20" t="s">
        <v>17</v>
      </c>
      <c r="C117" s="20" t="s">
        <v>18</v>
      </c>
      <c r="D117" s="20"/>
      <c r="E117" s="23">
        <v>42395</v>
      </c>
      <c r="F117" s="23">
        <v>42395</v>
      </c>
      <c r="G117" s="24" t="s">
        <v>97</v>
      </c>
      <c r="H117" s="13" t="s">
        <v>20</v>
      </c>
      <c r="I117" s="25">
        <v>112.1</v>
      </c>
      <c r="J117" s="13">
        <v>0</v>
      </c>
      <c r="K117" s="25">
        <f t="shared" si="21"/>
        <v>0</v>
      </c>
      <c r="L117" s="13"/>
      <c r="M117" s="25">
        <f t="shared" si="22"/>
        <v>0</v>
      </c>
      <c r="N117" s="14">
        <v>0</v>
      </c>
      <c r="O117" s="25">
        <f t="shared" si="19"/>
        <v>0</v>
      </c>
      <c r="P117" s="13">
        <f t="shared" si="20"/>
        <v>0</v>
      </c>
      <c r="Q117" s="25">
        <f t="shared" si="23"/>
        <v>0</v>
      </c>
      <c r="R117" s="26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47"/>
      <c r="AI117" s="47"/>
      <c r="AJ117" s="47"/>
      <c r="AK117" s="47"/>
      <c r="AL117" s="47"/>
      <c r="AM117" s="47"/>
      <c r="AN117" s="47"/>
      <c r="AO117" s="47"/>
      <c r="AP117" s="47"/>
      <c r="AQ117" s="47"/>
      <c r="AR117" s="47"/>
      <c r="AS117" s="47"/>
      <c r="AT117" s="47"/>
      <c r="AU117" s="47"/>
      <c r="AV117" s="47"/>
      <c r="AW117" s="47"/>
      <c r="AX117" s="47"/>
      <c r="AY117" s="47"/>
      <c r="AZ117" s="47"/>
      <c r="BA117" s="47"/>
      <c r="BB117" s="47"/>
      <c r="BC117" s="47"/>
      <c r="BD117" s="47"/>
      <c r="BE117" s="47"/>
      <c r="BF117" s="47"/>
      <c r="BG117" s="47"/>
      <c r="BH117" s="47"/>
      <c r="BI117" s="47"/>
      <c r="BJ117" s="27">
        <f t="shared" si="18"/>
        <v>0</v>
      </c>
    </row>
    <row r="118" spans="1:63" x14ac:dyDescent="0.35">
      <c r="A118" s="13">
        <v>109</v>
      </c>
      <c r="B118" s="20" t="s">
        <v>17</v>
      </c>
      <c r="C118" s="20" t="s">
        <v>18</v>
      </c>
      <c r="D118" s="20"/>
      <c r="E118" s="23">
        <v>44154</v>
      </c>
      <c r="F118" s="23">
        <v>44154</v>
      </c>
      <c r="G118" s="24" t="s">
        <v>97</v>
      </c>
      <c r="H118" s="13" t="s">
        <v>20</v>
      </c>
      <c r="I118" s="25">
        <v>100.3</v>
      </c>
      <c r="J118" s="13">
        <v>6</v>
      </c>
      <c r="K118" s="25">
        <f t="shared" si="21"/>
        <v>601.79999999999995</v>
      </c>
      <c r="L118" s="13"/>
      <c r="M118" s="25">
        <f t="shared" si="22"/>
        <v>0</v>
      </c>
      <c r="N118" s="14">
        <v>0</v>
      </c>
      <c r="O118" s="25">
        <f t="shared" si="19"/>
        <v>0</v>
      </c>
      <c r="P118" s="13">
        <f t="shared" si="20"/>
        <v>6</v>
      </c>
      <c r="Q118" s="25">
        <f t="shared" si="23"/>
        <v>601.79999999999995</v>
      </c>
      <c r="R118" s="26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47"/>
      <c r="AI118" s="47"/>
      <c r="AJ118" s="47"/>
      <c r="AK118" s="47"/>
      <c r="AL118" s="47"/>
      <c r="AM118" s="47"/>
      <c r="AN118" s="47"/>
      <c r="AO118" s="47"/>
      <c r="AP118" s="47"/>
      <c r="AQ118" s="47"/>
      <c r="AR118" s="47"/>
      <c r="AS118" s="47"/>
      <c r="AT118" s="47"/>
      <c r="AU118" s="47"/>
      <c r="AV118" s="47"/>
      <c r="AW118" s="47"/>
      <c r="AX118" s="47"/>
      <c r="AY118" s="47"/>
      <c r="AZ118" s="47"/>
      <c r="BA118" s="47"/>
      <c r="BB118" s="47"/>
      <c r="BC118" s="47"/>
      <c r="BD118" s="47"/>
      <c r="BE118" s="47"/>
      <c r="BF118" s="47"/>
      <c r="BG118" s="47"/>
      <c r="BH118" s="47"/>
      <c r="BI118" s="47"/>
      <c r="BJ118" s="27">
        <f t="shared" si="18"/>
        <v>0</v>
      </c>
    </row>
    <row r="119" spans="1:63" x14ac:dyDescent="0.35">
      <c r="A119" s="13">
        <v>110</v>
      </c>
      <c r="B119" s="20" t="s">
        <v>17</v>
      </c>
      <c r="C119" s="21" t="s">
        <v>18</v>
      </c>
      <c r="D119" s="21"/>
      <c r="E119" s="23">
        <v>46106</v>
      </c>
      <c r="F119" s="23">
        <v>46106</v>
      </c>
      <c r="G119" s="24" t="s">
        <v>98</v>
      </c>
      <c r="H119" s="13" t="s">
        <v>99</v>
      </c>
      <c r="I119" s="25">
        <v>249.9948</v>
      </c>
      <c r="J119" s="13">
        <v>0</v>
      </c>
      <c r="K119" s="25">
        <f t="shared" si="21"/>
        <v>0</v>
      </c>
      <c r="L119" s="13">
        <v>30</v>
      </c>
      <c r="M119" s="25">
        <f t="shared" si="22"/>
        <v>7499.8440000000001</v>
      </c>
      <c r="N119" s="14">
        <v>0</v>
      </c>
      <c r="O119" s="25">
        <f t="shared" si="19"/>
        <v>0</v>
      </c>
      <c r="P119" s="13">
        <f t="shared" si="20"/>
        <v>30</v>
      </c>
      <c r="Q119" s="25">
        <f t="shared" si="23"/>
        <v>7499.8440000000001</v>
      </c>
      <c r="R119" s="26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47"/>
      <c r="AI119" s="47"/>
      <c r="AJ119" s="47"/>
      <c r="AK119" s="47"/>
      <c r="AL119" s="47"/>
      <c r="AM119" s="47"/>
      <c r="AN119" s="47"/>
      <c r="AO119" s="47"/>
      <c r="AP119" s="47"/>
      <c r="AQ119" s="47"/>
      <c r="AR119" s="47"/>
      <c r="AS119" s="47"/>
      <c r="AT119" s="47"/>
      <c r="AU119" s="47"/>
      <c r="AV119" s="47"/>
      <c r="AW119" s="47"/>
      <c r="AX119" s="47"/>
      <c r="AY119" s="47"/>
      <c r="AZ119" s="47"/>
      <c r="BA119" s="47"/>
      <c r="BB119" s="47"/>
      <c r="BC119" s="47"/>
      <c r="BD119" s="47"/>
      <c r="BE119" s="47"/>
      <c r="BF119" s="47"/>
      <c r="BG119" s="47"/>
      <c r="BH119" s="47"/>
      <c r="BI119" s="47"/>
      <c r="BJ119" s="27">
        <f t="shared" si="18"/>
        <v>0</v>
      </c>
    </row>
    <row r="120" spans="1:63" x14ac:dyDescent="0.35">
      <c r="A120" s="13">
        <v>111</v>
      </c>
      <c r="B120" s="20" t="s">
        <v>17</v>
      </c>
      <c r="C120" s="21" t="s">
        <v>18</v>
      </c>
      <c r="D120" s="21"/>
      <c r="E120" s="23">
        <v>45866</v>
      </c>
      <c r="F120" s="23" t="s">
        <v>100</v>
      </c>
      <c r="G120" s="24" t="s">
        <v>98</v>
      </c>
      <c r="H120" s="13" t="s">
        <v>99</v>
      </c>
      <c r="I120" s="25">
        <v>205.00139999999999</v>
      </c>
      <c r="J120" s="13">
        <v>48</v>
      </c>
      <c r="K120" s="25">
        <f t="shared" si="21"/>
        <v>9840.0671999999995</v>
      </c>
      <c r="L120" s="13"/>
      <c r="M120" s="25">
        <f t="shared" si="22"/>
        <v>0</v>
      </c>
      <c r="N120" s="14">
        <v>12</v>
      </c>
      <c r="O120" s="25">
        <f t="shared" si="19"/>
        <v>2460.0167999999999</v>
      </c>
      <c r="P120" s="13">
        <f t="shared" si="20"/>
        <v>36</v>
      </c>
      <c r="Q120" s="25">
        <f t="shared" si="23"/>
        <v>7380.0504000000001</v>
      </c>
      <c r="R120" s="26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>
        <v>2</v>
      </c>
      <c r="AE120" s="27"/>
      <c r="AF120" s="27"/>
      <c r="AG120" s="27"/>
      <c r="AH120" s="47"/>
      <c r="AI120" s="47"/>
      <c r="AJ120" s="47"/>
      <c r="AK120" s="47"/>
      <c r="AL120" s="47"/>
      <c r="AM120" s="47"/>
      <c r="AN120" s="47"/>
      <c r="AO120" s="47">
        <v>10</v>
      </c>
      <c r="AP120" s="47"/>
      <c r="AQ120" s="47"/>
      <c r="AR120" s="47"/>
      <c r="AS120" s="47"/>
      <c r="AT120" s="47"/>
      <c r="AU120" s="47"/>
      <c r="AV120" s="47"/>
      <c r="AW120" s="47"/>
      <c r="AX120" s="47"/>
      <c r="AY120" s="47"/>
      <c r="AZ120" s="47"/>
      <c r="BA120" s="47"/>
      <c r="BB120" s="47"/>
      <c r="BC120" s="47"/>
      <c r="BD120" s="47"/>
      <c r="BE120" s="47"/>
      <c r="BF120" s="47"/>
      <c r="BG120" s="47"/>
      <c r="BH120" s="47"/>
      <c r="BI120" s="47"/>
      <c r="BJ120" s="27">
        <f t="shared" si="18"/>
        <v>12</v>
      </c>
    </row>
    <row r="121" spans="1:63" x14ac:dyDescent="0.35">
      <c r="A121" s="13">
        <v>112</v>
      </c>
      <c r="B121" s="20" t="s">
        <v>17</v>
      </c>
      <c r="C121" s="21" t="s">
        <v>18</v>
      </c>
      <c r="D121" s="21"/>
      <c r="E121" s="23">
        <v>45049</v>
      </c>
      <c r="F121" s="23">
        <v>45049</v>
      </c>
      <c r="G121" s="24" t="s">
        <v>101</v>
      </c>
      <c r="H121" s="13" t="s">
        <v>20</v>
      </c>
      <c r="I121" s="25">
        <v>8</v>
      </c>
      <c r="J121" s="13">
        <v>11</v>
      </c>
      <c r="K121" s="25">
        <f t="shared" si="21"/>
        <v>88</v>
      </c>
      <c r="L121" s="13"/>
      <c r="M121" s="25">
        <f t="shared" si="22"/>
        <v>0</v>
      </c>
      <c r="N121" s="14">
        <v>0</v>
      </c>
      <c r="O121" s="25">
        <f t="shared" si="19"/>
        <v>0</v>
      </c>
      <c r="P121" s="13">
        <f t="shared" si="20"/>
        <v>11</v>
      </c>
      <c r="Q121" s="25">
        <f t="shared" si="23"/>
        <v>88</v>
      </c>
      <c r="R121" s="26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47"/>
      <c r="AI121" s="47"/>
      <c r="AJ121" s="47"/>
      <c r="AK121" s="47"/>
      <c r="AL121" s="47"/>
      <c r="AM121" s="47"/>
      <c r="AN121" s="47"/>
      <c r="AO121" s="47"/>
      <c r="AP121" s="47"/>
      <c r="AQ121" s="47"/>
      <c r="AR121" s="47"/>
      <c r="AS121" s="47"/>
      <c r="AT121" s="47"/>
      <c r="AU121" s="47"/>
      <c r="AV121" s="47"/>
      <c r="AW121" s="47"/>
      <c r="AX121" s="47"/>
      <c r="AY121" s="47"/>
      <c r="AZ121" s="47"/>
      <c r="BA121" s="47"/>
      <c r="BB121" s="47"/>
      <c r="BC121" s="47"/>
      <c r="BD121" s="47"/>
      <c r="BE121" s="47"/>
      <c r="BF121" s="47"/>
      <c r="BG121" s="47"/>
      <c r="BH121" s="47"/>
      <c r="BI121" s="47"/>
      <c r="BJ121" s="27">
        <f t="shared" si="18"/>
        <v>0</v>
      </c>
    </row>
    <row r="122" spans="1:63" x14ac:dyDescent="0.35">
      <c r="A122" s="13">
        <v>113</v>
      </c>
      <c r="B122" s="20" t="s">
        <v>17</v>
      </c>
      <c r="C122" s="21" t="s">
        <v>18</v>
      </c>
      <c r="D122" s="21"/>
      <c r="E122" s="23">
        <v>45272</v>
      </c>
      <c r="F122" s="23">
        <v>45272</v>
      </c>
      <c r="G122" s="24" t="s">
        <v>102</v>
      </c>
      <c r="H122" s="13" t="s">
        <v>20</v>
      </c>
      <c r="I122" s="25">
        <v>12.413600000000001</v>
      </c>
      <c r="J122" s="13">
        <v>208</v>
      </c>
      <c r="K122" s="25">
        <f t="shared" si="21"/>
        <v>2582.0288</v>
      </c>
      <c r="L122" s="13"/>
      <c r="M122" s="25">
        <f t="shared" si="22"/>
        <v>0</v>
      </c>
      <c r="N122" s="14">
        <v>6</v>
      </c>
      <c r="O122" s="25">
        <f t="shared" si="19"/>
        <v>74.4816</v>
      </c>
      <c r="P122" s="13">
        <f t="shared" si="20"/>
        <v>202</v>
      </c>
      <c r="Q122" s="25">
        <f t="shared" si="23"/>
        <v>2507.5472</v>
      </c>
      <c r="R122" s="26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>
        <v>4</v>
      </c>
      <c r="AF122" s="27"/>
      <c r="AG122" s="27"/>
      <c r="AH122" s="47"/>
      <c r="AI122" s="47"/>
      <c r="AJ122" s="47"/>
      <c r="AK122" s="47"/>
      <c r="AL122" s="47"/>
      <c r="AM122" s="47"/>
      <c r="AN122" s="47"/>
      <c r="AO122" s="47"/>
      <c r="AP122" s="47"/>
      <c r="AQ122" s="47"/>
      <c r="AR122" s="47"/>
      <c r="AS122" s="47"/>
      <c r="AT122" s="47"/>
      <c r="AU122" s="47"/>
      <c r="AV122" s="47"/>
      <c r="AW122" s="47"/>
      <c r="AX122" s="47"/>
      <c r="AY122" s="47"/>
      <c r="AZ122" s="47"/>
      <c r="BA122" s="47"/>
      <c r="BB122" s="47"/>
      <c r="BC122" s="47"/>
      <c r="BD122" s="47"/>
      <c r="BE122" s="47"/>
      <c r="BF122" s="47"/>
      <c r="BG122" s="47"/>
      <c r="BH122" s="47"/>
      <c r="BI122" s="47">
        <v>2</v>
      </c>
      <c r="BJ122" s="27">
        <f t="shared" si="18"/>
        <v>6</v>
      </c>
    </row>
    <row r="123" spans="1:63" x14ac:dyDescent="0.35">
      <c r="A123" s="13">
        <v>114</v>
      </c>
      <c r="B123" s="20" t="s">
        <v>103</v>
      </c>
      <c r="C123" s="20" t="s">
        <v>104</v>
      </c>
      <c r="D123" s="20"/>
      <c r="E123" s="23">
        <v>45413</v>
      </c>
      <c r="F123" s="23">
        <v>45413</v>
      </c>
      <c r="G123" s="24" t="s">
        <v>105</v>
      </c>
      <c r="H123" s="13" t="s">
        <v>20</v>
      </c>
      <c r="I123" s="25">
        <v>553.04999999999995</v>
      </c>
      <c r="J123" s="13">
        <v>3</v>
      </c>
      <c r="K123" s="25">
        <f t="shared" si="21"/>
        <v>1659.1499999999999</v>
      </c>
      <c r="L123" s="13"/>
      <c r="M123" s="25">
        <f t="shared" si="22"/>
        <v>0</v>
      </c>
      <c r="N123" s="14">
        <v>0</v>
      </c>
      <c r="O123" s="25">
        <f t="shared" si="19"/>
        <v>0</v>
      </c>
      <c r="P123" s="13">
        <f t="shared" si="20"/>
        <v>3</v>
      </c>
      <c r="Q123" s="25">
        <f t="shared" si="23"/>
        <v>1659.1499999999999</v>
      </c>
      <c r="R123" s="26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47"/>
      <c r="AI123" s="47"/>
      <c r="AJ123" s="47"/>
      <c r="AK123" s="47"/>
      <c r="AL123" s="47"/>
      <c r="AM123" s="47"/>
      <c r="AN123" s="47"/>
      <c r="AO123" s="47"/>
      <c r="AP123" s="47"/>
      <c r="AQ123" s="47"/>
      <c r="AR123" s="47"/>
      <c r="AS123" s="47"/>
      <c r="AT123" s="47"/>
      <c r="AU123" s="47"/>
      <c r="AV123" s="47"/>
      <c r="AW123" s="47"/>
      <c r="AX123" s="47"/>
      <c r="AY123" s="47"/>
      <c r="AZ123" s="47"/>
      <c r="BA123" s="47"/>
      <c r="BB123" s="47"/>
      <c r="BC123" s="47"/>
      <c r="BD123" s="47"/>
      <c r="BE123" s="47"/>
      <c r="BF123" s="47"/>
      <c r="BG123" s="47"/>
      <c r="BH123" s="47"/>
      <c r="BI123" s="47"/>
      <c r="BJ123" s="27">
        <f t="shared" si="18"/>
        <v>0</v>
      </c>
    </row>
    <row r="124" spans="1:63" x14ac:dyDescent="0.35">
      <c r="A124" s="13">
        <v>115</v>
      </c>
      <c r="B124" s="20" t="s">
        <v>103</v>
      </c>
      <c r="C124" s="20" t="s">
        <v>104</v>
      </c>
      <c r="D124" s="20"/>
      <c r="E124" s="23">
        <v>46097</v>
      </c>
      <c r="F124" s="23">
        <v>46097</v>
      </c>
      <c r="G124" s="24" t="s">
        <v>186</v>
      </c>
      <c r="H124" s="13" t="s">
        <v>20</v>
      </c>
      <c r="I124" s="25">
        <v>1121</v>
      </c>
      <c r="J124" s="13"/>
      <c r="K124" s="25">
        <f t="shared" si="21"/>
        <v>0</v>
      </c>
      <c r="L124" s="13">
        <v>3</v>
      </c>
      <c r="M124" s="25">
        <f t="shared" si="22"/>
        <v>3363</v>
      </c>
      <c r="N124" s="14">
        <v>0</v>
      </c>
      <c r="O124" s="25">
        <f t="shared" si="19"/>
        <v>0</v>
      </c>
      <c r="P124" s="13">
        <f t="shared" si="20"/>
        <v>3</v>
      </c>
      <c r="Q124" s="25">
        <f t="shared" si="23"/>
        <v>3363</v>
      </c>
      <c r="R124" s="26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47"/>
      <c r="AI124" s="47"/>
      <c r="AJ124" s="47"/>
      <c r="AK124" s="47"/>
      <c r="AL124" s="47"/>
      <c r="AM124" s="47"/>
      <c r="AN124" s="47"/>
      <c r="AO124" s="47"/>
      <c r="AP124" s="47"/>
      <c r="AQ124" s="47"/>
      <c r="AR124" s="47"/>
      <c r="AS124" s="47"/>
      <c r="AT124" s="47"/>
      <c r="AU124" s="47"/>
      <c r="AV124" s="47"/>
      <c r="AW124" s="47"/>
      <c r="AX124" s="47"/>
      <c r="AY124" s="47"/>
      <c r="AZ124" s="47"/>
      <c r="BA124" s="47"/>
      <c r="BB124" s="47"/>
      <c r="BC124" s="47"/>
      <c r="BD124" s="47"/>
      <c r="BE124" s="47"/>
      <c r="BF124" s="47"/>
      <c r="BG124" s="47"/>
      <c r="BH124" s="47"/>
      <c r="BI124" s="47"/>
      <c r="BJ124" s="27">
        <f t="shared" si="18"/>
        <v>0</v>
      </c>
    </row>
    <row r="125" spans="1:63" x14ac:dyDescent="0.35">
      <c r="A125" s="13">
        <v>116</v>
      </c>
      <c r="B125" s="20" t="s">
        <v>103</v>
      </c>
      <c r="C125" s="20" t="s">
        <v>104</v>
      </c>
      <c r="D125" s="20"/>
      <c r="E125" s="23">
        <v>46097</v>
      </c>
      <c r="F125" s="23">
        <v>46097</v>
      </c>
      <c r="G125" s="24" t="s">
        <v>106</v>
      </c>
      <c r="H125" s="13" t="s">
        <v>20</v>
      </c>
      <c r="I125" s="25">
        <v>460.2</v>
      </c>
      <c r="J125" s="13">
        <v>0</v>
      </c>
      <c r="K125" s="25">
        <f t="shared" si="21"/>
        <v>0</v>
      </c>
      <c r="L125" s="13">
        <v>135</v>
      </c>
      <c r="M125" s="25">
        <f t="shared" si="22"/>
        <v>62127</v>
      </c>
      <c r="N125" s="14">
        <v>0</v>
      </c>
      <c r="O125" s="25">
        <f t="shared" si="19"/>
        <v>0</v>
      </c>
      <c r="P125" s="13">
        <f t="shared" si="20"/>
        <v>135</v>
      </c>
      <c r="Q125" s="25">
        <f t="shared" si="23"/>
        <v>62127</v>
      </c>
      <c r="R125" s="26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47"/>
      <c r="AI125" s="47"/>
      <c r="AJ125" s="47"/>
      <c r="AK125" s="47"/>
      <c r="AL125" s="47"/>
      <c r="AM125" s="47"/>
      <c r="AN125" s="47"/>
      <c r="AO125" s="47"/>
      <c r="AP125" s="47"/>
      <c r="AQ125" s="47"/>
      <c r="AR125" s="47"/>
      <c r="AS125" s="47"/>
      <c r="AT125" s="47"/>
      <c r="AU125" s="47"/>
      <c r="AV125" s="47"/>
      <c r="AW125" s="47"/>
      <c r="AX125" s="47"/>
      <c r="AY125" s="47"/>
      <c r="AZ125" s="47"/>
      <c r="BA125" s="47"/>
      <c r="BB125" s="47"/>
      <c r="BC125" s="47"/>
      <c r="BD125" s="47"/>
      <c r="BE125" s="47"/>
      <c r="BF125" s="47"/>
      <c r="BG125" s="47"/>
      <c r="BH125" s="47"/>
      <c r="BI125" s="47"/>
      <c r="BJ125" s="27">
        <f t="shared" si="18"/>
        <v>0</v>
      </c>
    </row>
    <row r="126" spans="1:63" x14ac:dyDescent="0.35">
      <c r="A126" s="13">
        <v>117</v>
      </c>
      <c r="B126" s="20" t="s">
        <v>103</v>
      </c>
      <c r="C126" s="20" t="s">
        <v>104</v>
      </c>
      <c r="D126" s="20"/>
      <c r="E126" s="23">
        <v>45749</v>
      </c>
      <c r="F126" s="23">
        <v>45749</v>
      </c>
      <c r="G126" s="24" t="s">
        <v>106</v>
      </c>
      <c r="H126" s="13" t="s">
        <v>20</v>
      </c>
      <c r="I126" s="25">
        <v>351.05</v>
      </c>
      <c r="J126" s="13">
        <v>124</v>
      </c>
      <c r="K126" s="25">
        <f t="shared" si="21"/>
        <v>43530.200000000004</v>
      </c>
      <c r="L126" s="13"/>
      <c r="M126" s="25">
        <f t="shared" si="22"/>
        <v>0</v>
      </c>
      <c r="N126" s="14">
        <v>13</v>
      </c>
      <c r="O126" s="25">
        <f t="shared" si="19"/>
        <v>4563.6500000000005</v>
      </c>
      <c r="P126" s="13">
        <f t="shared" si="20"/>
        <v>111</v>
      </c>
      <c r="Q126" s="25">
        <f t="shared" si="23"/>
        <v>38966.550000000003</v>
      </c>
      <c r="R126" s="26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>
        <v>1</v>
      </c>
      <c r="AE126" s="27"/>
      <c r="AF126" s="27"/>
      <c r="AG126" s="27"/>
      <c r="AH126" s="47"/>
      <c r="AI126" s="47"/>
      <c r="AJ126" s="47"/>
      <c r="AK126" s="47"/>
      <c r="AL126" s="47"/>
      <c r="AM126" s="47"/>
      <c r="AN126" s="47"/>
      <c r="AO126" s="47"/>
      <c r="AP126" s="47">
        <v>10</v>
      </c>
      <c r="AQ126" s="47">
        <v>2</v>
      </c>
      <c r="AR126" s="47"/>
      <c r="AS126" s="47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  <c r="BF126" s="47"/>
      <c r="BG126" s="47"/>
      <c r="BH126" s="47"/>
      <c r="BI126" s="47"/>
      <c r="BJ126" s="27">
        <f t="shared" si="18"/>
        <v>13</v>
      </c>
      <c r="BK126" s="31"/>
    </row>
    <row r="127" spans="1:63" x14ac:dyDescent="0.35">
      <c r="A127" s="13">
        <v>118</v>
      </c>
      <c r="B127" s="20" t="s">
        <v>103</v>
      </c>
      <c r="C127" s="20" t="s">
        <v>104</v>
      </c>
      <c r="D127" s="20"/>
      <c r="E127" s="23">
        <v>45861</v>
      </c>
      <c r="F127" s="23">
        <v>45861</v>
      </c>
      <c r="G127" s="24" t="s">
        <v>106</v>
      </c>
      <c r="H127" s="13" t="s">
        <v>20</v>
      </c>
      <c r="I127" s="25">
        <v>335.12</v>
      </c>
      <c r="J127" s="13">
        <v>29</v>
      </c>
      <c r="K127" s="25">
        <f t="shared" si="21"/>
        <v>9718.48</v>
      </c>
      <c r="L127" s="13"/>
      <c r="M127" s="25">
        <f t="shared" si="22"/>
        <v>0</v>
      </c>
      <c r="N127" s="14">
        <v>27</v>
      </c>
      <c r="O127" s="25">
        <f t="shared" si="19"/>
        <v>9048.24</v>
      </c>
      <c r="P127" s="13">
        <f t="shared" si="20"/>
        <v>2</v>
      </c>
      <c r="Q127" s="25">
        <f t="shared" si="23"/>
        <v>670.23999999999978</v>
      </c>
      <c r="R127" s="26"/>
      <c r="S127" s="27"/>
      <c r="T127" s="27">
        <v>2</v>
      </c>
      <c r="U127" s="27">
        <v>5</v>
      </c>
      <c r="V127" s="27">
        <v>10</v>
      </c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47"/>
      <c r="AT127" s="47"/>
      <c r="AU127" s="47">
        <v>10</v>
      </c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  <c r="BF127" s="47"/>
      <c r="BG127" s="47"/>
      <c r="BH127" s="47"/>
      <c r="BI127" s="47"/>
      <c r="BJ127" s="27">
        <f t="shared" si="18"/>
        <v>27</v>
      </c>
    </row>
    <row r="128" spans="1:63" x14ac:dyDescent="0.35">
      <c r="A128" s="13">
        <v>119</v>
      </c>
      <c r="B128" s="20" t="s">
        <v>103</v>
      </c>
      <c r="C128" s="20" t="s">
        <v>104</v>
      </c>
      <c r="D128" s="20"/>
      <c r="E128" s="23">
        <v>44154</v>
      </c>
      <c r="F128" s="23">
        <v>44154</v>
      </c>
      <c r="G128" s="24" t="s">
        <v>107</v>
      </c>
      <c r="H128" s="13" t="s">
        <v>20</v>
      </c>
      <c r="I128" s="25">
        <v>1752.3</v>
      </c>
      <c r="J128" s="13">
        <v>5</v>
      </c>
      <c r="K128" s="25">
        <f t="shared" si="21"/>
        <v>8761.5</v>
      </c>
      <c r="L128" s="13"/>
      <c r="M128" s="25">
        <f t="shared" si="22"/>
        <v>0</v>
      </c>
      <c r="N128" s="14">
        <v>4</v>
      </c>
      <c r="O128" s="25">
        <f t="shared" si="19"/>
        <v>7009.2</v>
      </c>
      <c r="P128" s="13">
        <f t="shared" si="20"/>
        <v>1</v>
      </c>
      <c r="Q128" s="25">
        <f t="shared" si="23"/>
        <v>1752.3000000000002</v>
      </c>
      <c r="R128" s="26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47"/>
      <c r="AI128" s="47"/>
      <c r="AJ128" s="47"/>
      <c r="AK128" s="47"/>
      <c r="AL128" s="47"/>
      <c r="AM128" s="47"/>
      <c r="AN128" s="47"/>
      <c r="AO128" s="47"/>
      <c r="AP128" s="47"/>
      <c r="AQ128" s="47"/>
      <c r="AR128" s="47"/>
      <c r="AS128" s="47"/>
      <c r="AT128" s="47"/>
      <c r="AU128" s="47"/>
      <c r="AV128" s="47"/>
      <c r="AW128" s="47"/>
      <c r="AX128" s="47"/>
      <c r="AY128" s="47"/>
      <c r="AZ128" s="47"/>
      <c r="BA128" s="47"/>
      <c r="BB128" s="47"/>
      <c r="BC128" s="47"/>
      <c r="BD128" s="47"/>
      <c r="BE128" s="47"/>
      <c r="BF128" s="47"/>
      <c r="BG128" s="47"/>
      <c r="BH128" s="47">
        <v>4</v>
      </c>
      <c r="BI128" s="47"/>
      <c r="BJ128" s="27">
        <f t="shared" si="18"/>
        <v>4</v>
      </c>
    </row>
    <row r="129" spans="1:63" x14ac:dyDescent="0.35">
      <c r="A129" s="13">
        <v>120</v>
      </c>
      <c r="B129" s="20" t="s">
        <v>103</v>
      </c>
      <c r="C129" s="20" t="s">
        <v>104</v>
      </c>
      <c r="D129" s="20"/>
      <c r="E129" s="23">
        <v>45749</v>
      </c>
      <c r="F129" s="23">
        <v>45749</v>
      </c>
      <c r="G129" s="24" t="s">
        <v>108</v>
      </c>
      <c r="H129" s="13" t="s">
        <v>20</v>
      </c>
      <c r="I129" s="25">
        <v>1038.4000000000001</v>
      </c>
      <c r="J129" s="13">
        <v>0</v>
      </c>
      <c r="K129" s="25">
        <f t="shared" si="21"/>
        <v>0</v>
      </c>
      <c r="L129" s="13"/>
      <c r="M129" s="25">
        <f t="shared" si="22"/>
        <v>0</v>
      </c>
      <c r="N129" s="14">
        <v>0</v>
      </c>
      <c r="O129" s="25">
        <f t="shared" si="19"/>
        <v>0</v>
      </c>
      <c r="P129" s="13">
        <f t="shared" si="20"/>
        <v>0</v>
      </c>
      <c r="Q129" s="25">
        <f t="shared" si="23"/>
        <v>0</v>
      </c>
      <c r="R129" s="26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47"/>
      <c r="AI129" s="47"/>
      <c r="AJ129" s="47"/>
      <c r="AK129" s="47"/>
      <c r="AL129" s="47"/>
      <c r="AM129" s="47"/>
      <c r="AN129" s="47"/>
      <c r="AO129" s="47"/>
      <c r="AP129" s="47"/>
      <c r="AQ129" s="47"/>
      <c r="AR129" s="47"/>
      <c r="AS129" s="47"/>
      <c r="AT129" s="47"/>
      <c r="AU129" s="47"/>
      <c r="AV129" s="47"/>
      <c r="AW129" s="47"/>
      <c r="AX129" s="47"/>
      <c r="AY129" s="47"/>
      <c r="AZ129" s="47"/>
      <c r="BA129" s="47"/>
      <c r="BB129" s="47"/>
      <c r="BC129" s="47"/>
      <c r="BD129" s="47"/>
      <c r="BE129" s="47"/>
      <c r="BF129" s="47"/>
      <c r="BG129" s="47"/>
      <c r="BH129" s="47"/>
      <c r="BI129" s="47"/>
      <c r="BJ129" s="27">
        <f t="shared" si="18"/>
        <v>0</v>
      </c>
    </row>
    <row r="130" spans="1:63" x14ac:dyDescent="0.35">
      <c r="A130" s="13">
        <v>121</v>
      </c>
      <c r="B130" s="20" t="s">
        <v>103</v>
      </c>
      <c r="C130" s="20" t="s">
        <v>104</v>
      </c>
      <c r="D130" s="20"/>
      <c r="E130" s="23">
        <v>45166</v>
      </c>
      <c r="F130" s="23">
        <v>45166</v>
      </c>
      <c r="G130" s="24" t="s">
        <v>109</v>
      </c>
      <c r="H130" s="13" t="s">
        <v>20</v>
      </c>
      <c r="I130" s="25">
        <v>3304</v>
      </c>
      <c r="J130" s="13">
        <v>0</v>
      </c>
      <c r="K130" s="25">
        <f t="shared" si="21"/>
        <v>0</v>
      </c>
      <c r="L130" s="13"/>
      <c r="M130" s="25">
        <f t="shared" si="22"/>
        <v>0</v>
      </c>
      <c r="N130" s="14">
        <v>0</v>
      </c>
      <c r="O130" s="25">
        <f t="shared" si="19"/>
        <v>0</v>
      </c>
      <c r="P130" s="13">
        <f t="shared" si="20"/>
        <v>0</v>
      </c>
      <c r="Q130" s="25">
        <f t="shared" si="23"/>
        <v>0</v>
      </c>
      <c r="R130" s="26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47"/>
      <c r="AI130" s="47"/>
      <c r="AJ130" s="47"/>
      <c r="AK130" s="47"/>
      <c r="AL130" s="47"/>
      <c r="AM130" s="47"/>
      <c r="AN130" s="47"/>
      <c r="AO130" s="47"/>
      <c r="AP130" s="47"/>
      <c r="AQ130" s="47"/>
      <c r="AR130" s="47"/>
      <c r="AS130" s="47"/>
      <c r="AT130" s="47"/>
      <c r="AU130" s="47"/>
      <c r="AV130" s="47"/>
      <c r="AW130" s="47"/>
      <c r="AX130" s="47"/>
      <c r="AY130" s="47"/>
      <c r="AZ130" s="47"/>
      <c r="BA130" s="47"/>
      <c r="BB130" s="47"/>
      <c r="BC130" s="47"/>
      <c r="BD130" s="47"/>
      <c r="BE130" s="47"/>
      <c r="BF130" s="47"/>
      <c r="BG130" s="47"/>
      <c r="BH130" s="47"/>
      <c r="BI130" s="47"/>
      <c r="BJ130" s="27">
        <f t="shared" si="18"/>
        <v>0</v>
      </c>
    </row>
    <row r="131" spans="1:63" x14ac:dyDescent="0.35">
      <c r="A131" s="13">
        <v>122</v>
      </c>
      <c r="B131" s="20" t="s">
        <v>103</v>
      </c>
      <c r="C131" s="20" t="s">
        <v>104</v>
      </c>
      <c r="D131" s="20"/>
      <c r="E131" s="23"/>
      <c r="F131" s="23"/>
      <c r="G131" s="24" t="s">
        <v>109</v>
      </c>
      <c r="H131" s="13" t="s">
        <v>20</v>
      </c>
      <c r="I131" s="25">
        <v>1652</v>
      </c>
      <c r="J131" s="13">
        <v>6</v>
      </c>
      <c r="K131" s="25">
        <f t="shared" si="21"/>
        <v>9912</v>
      </c>
      <c r="L131" s="13"/>
      <c r="M131" s="25">
        <f t="shared" si="22"/>
        <v>0</v>
      </c>
      <c r="N131" s="14">
        <v>1</v>
      </c>
      <c r="O131" s="25">
        <f t="shared" si="19"/>
        <v>1652</v>
      </c>
      <c r="P131" s="13">
        <f t="shared" si="20"/>
        <v>5</v>
      </c>
      <c r="Q131" s="25">
        <f t="shared" si="23"/>
        <v>8260</v>
      </c>
      <c r="R131" s="26"/>
      <c r="S131" s="27"/>
      <c r="T131" s="27"/>
      <c r="U131" s="27"/>
      <c r="V131" s="27"/>
      <c r="W131" s="27"/>
      <c r="X131" s="27"/>
      <c r="Y131" s="27"/>
      <c r="Z131" s="27">
        <v>1</v>
      </c>
      <c r="AA131" s="27"/>
      <c r="AB131" s="27"/>
      <c r="AC131" s="27"/>
      <c r="AD131" s="27"/>
      <c r="AE131" s="27"/>
      <c r="AF131" s="27"/>
      <c r="AG131" s="27"/>
      <c r="AH131" s="47"/>
      <c r="AI131" s="47"/>
      <c r="AJ131" s="47"/>
      <c r="AK131" s="47"/>
      <c r="AL131" s="47"/>
      <c r="AM131" s="47"/>
      <c r="AN131" s="47"/>
      <c r="AO131" s="47"/>
      <c r="AP131" s="47"/>
      <c r="AQ131" s="47"/>
      <c r="AR131" s="47"/>
      <c r="AS131" s="47"/>
      <c r="AT131" s="47"/>
      <c r="AU131" s="47"/>
      <c r="AV131" s="47"/>
      <c r="AW131" s="47"/>
      <c r="AX131" s="47"/>
      <c r="AY131" s="47"/>
      <c r="AZ131" s="47"/>
      <c r="BA131" s="47"/>
      <c r="BB131" s="47"/>
      <c r="BC131" s="47"/>
      <c r="BD131" s="47"/>
      <c r="BE131" s="47"/>
      <c r="BF131" s="47"/>
      <c r="BG131" s="47"/>
      <c r="BH131" s="47"/>
      <c r="BI131" s="47"/>
      <c r="BJ131" s="27">
        <f t="shared" si="18"/>
        <v>1</v>
      </c>
      <c r="BK131" s="31"/>
    </row>
    <row r="132" spans="1:63" x14ac:dyDescent="0.35">
      <c r="A132" s="13">
        <v>123</v>
      </c>
      <c r="B132" s="20" t="s">
        <v>103</v>
      </c>
      <c r="C132" s="20" t="s">
        <v>104</v>
      </c>
      <c r="D132" s="20"/>
      <c r="E132" s="23">
        <v>46097</v>
      </c>
      <c r="F132" s="23">
        <v>46097</v>
      </c>
      <c r="G132" s="24" t="s">
        <v>110</v>
      </c>
      <c r="H132" s="13" t="s">
        <v>20</v>
      </c>
      <c r="I132" s="25">
        <v>601.79999999999995</v>
      </c>
      <c r="J132" s="13">
        <v>0</v>
      </c>
      <c r="K132" s="25">
        <f t="shared" si="21"/>
        <v>0</v>
      </c>
      <c r="L132" s="13">
        <v>15</v>
      </c>
      <c r="M132" s="25">
        <f t="shared" si="22"/>
        <v>9027</v>
      </c>
      <c r="N132" s="14">
        <v>0</v>
      </c>
      <c r="O132" s="25">
        <f t="shared" si="19"/>
        <v>0</v>
      </c>
      <c r="P132" s="13">
        <f t="shared" si="20"/>
        <v>15</v>
      </c>
      <c r="Q132" s="25">
        <f t="shared" si="23"/>
        <v>9027</v>
      </c>
      <c r="R132" s="26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47"/>
      <c r="AI132" s="47"/>
      <c r="AJ132" s="47"/>
      <c r="AK132" s="47"/>
      <c r="AL132" s="47"/>
      <c r="AM132" s="47"/>
      <c r="AN132" s="47"/>
      <c r="AO132" s="47"/>
      <c r="AP132" s="47"/>
      <c r="AQ132" s="47"/>
      <c r="AR132" s="47"/>
      <c r="AS132" s="47"/>
      <c r="AT132" s="47"/>
      <c r="AU132" s="47"/>
      <c r="AV132" s="47"/>
      <c r="AW132" s="47"/>
      <c r="AX132" s="47"/>
      <c r="AY132" s="47"/>
      <c r="AZ132" s="47"/>
      <c r="BA132" s="47"/>
      <c r="BB132" s="47"/>
      <c r="BC132" s="47"/>
      <c r="BD132" s="47"/>
      <c r="BE132" s="47"/>
      <c r="BF132" s="47"/>
      <c r="BG132" s="47"/>
      <c r="BH132" s="47"/>
      <c r="BI132" s="47"/>
      <c r="BJ132" s="27">
        <f t="shared" si="18"/>
        <v>0</v>
      </c>
    </row>
    <row r="133" spans="1:63" x14ac:dyDescent="0.35">
      <c r="A133" s="13">
        <v>124</v>
      </c>
      <c r="B133" s="20" t="s">
        <v>103</v>
      </c>
      <c r="C133" s="20" t="s">
        <v>104</v>
      </c>
      <c r="D133" s="20"/>
      <c r="E133" s="23"/>
      <c r="F133" s="23"/>
      <c r="G133" s="24" t="s">
        <v>110</v>
      </c>
      <c r="H133" s="13" t="s">
        <v>20</v>
      </c>
      <c r="I133" s="25">
        <v>444.86</v>
      </c>
      <c r="J133" s="13">
        <v>0</v>
      </c>
      <c r="K133" s="25">
        <f t="shared" si="21"/>
        <v>0</v>
      </c>
      <c r="L133" s="13"/>
      <c r="M133" s="25">
        <f t="shared" si="22"/>
        <v>0</v>
      </c>
      <c r="N133" s="14">
        <v>0</v>
      </c>
      <c r="O133" s="25">
        <f t="shared" si="19"/>
        <v>0</v>
      </c>
      <c r="P133" s="13">
        <f t="shared" si="20"/>
        <v>0</v>
      </c>
      <c r="Q133" s="25">
        <f t="shared" si="23"/>
        <v>0</v>
      </c>
      <c r="R133" s="26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47"/>
      <c r="AI133" s="47"/>
      <c r="AJ133" s="47"/>
      <c r="AK133" s="47"/>
      <c r="AL133" s="47"/>
      <c r="AM133" s="47"/>
      <c r="AN133" s="47"/>
      <c r="AO133" s="47"/>
      <c r="AP133" s="47"/>
      <c r="AQ133" s="47"/>
      <c r="AR133" s="47"/>
      <c r="AS133" s="47"/>
      <c r="AT133" s="47"/>
      <c r="AU133" s="47"/>
      <c r="AV133" s="47"/>
      <c r="AW133" s="47"/>
      <c r="AX133" s="47"/>
      <c r="AY133" s="47"/>
      <c r="AZ133" s="47"/>
      <c r="BA133" s="47"/>
      <c r="BB133" s="47"/>
      <c r="BC133" s="47"/>
      <c r="BD133" s="47"/>
      <c r="BE133" s="47"/>
      <c r="BF133" s="47"/>
      <c r="BG133" s="47"/>
      <c r="BH133" s="47"/>
      <c r="BI133" s="47"/>
      <c r="BJ133" s="27">
        <f t="shared" si="18"/>
        <v>0</v>
      </c>
    </row>
    <row r="134" spans="1:63" x14ac:dyDescent="0.35">
      <c r="A134" s="13">
        <v>125</v>
      </c>
      <c r="B134" s="20" t="s">
        <v>17</v>
      </c>
      <c r="C134" s="21" t="s">
        <v>18</v>
      </c>
      <c r="D134" s="21"/>
      <c r="E134" s="23">
        <v>45272</v>
      </c>
      <c r="F134" s="23">
        <v>45272</v>
      </c>
      <c r="G134" s="24" t="s">
        <v>111</v>
      </c>
      <c r="H134" s="13" t="s">
        <v>20</v>
      </c>
      <c r="I134" s="25">
        <v>29.1</v>
      </c>
      <c r="J134" s="13">
        <v>0</v>
      </c>
      <c r="K134" s="25">
        <f t="shared" si="21"/>
        <v>0</v>
      </c>
      <c r="L134" s="13"/>
      <c r="M134" s="25">
        <f t="shared" si="22"/>
        <v>0</v>
      </c>
      <c r="N134" s="14">
        <v>0</v>
      </c>
      <c r="O134" s="25">
        <f t="shared" si="19"/>
        <v>0</v>
      </c>
      <c r="P134" s="13">
        <f t="shared" si="20"/>
        <v>0</v>
      </c>
      <c r="Q134" s="25">
        <f t="shared" si="23"/>
        <v>0</v>
      </c>
      <c r="R134" s="26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47"/>
      <c r="AI134" s="47"/>
      <c r="AJ134" s="47"/>
      <c r="AK134" s="47"/>
      <c r="AL134" s="47"/>
      <c r="AM134" s="47"/>
      <c r="AN134" s="47"/>
      <c r="AO134" s="47"/>
      <c r="AP134" s="47"/>
      <c r="AQ134" s="47"/>
      <c r="AR134" s="47"/>
      <c r="AS134" s="47"/>
      <c r="AT134" s="47"/>
      <c r="AU134" s="47"/>
      <c r="AV134" s="47"/>
      <c r="AW134" s="47"/>
      <c r="AX134" s="47"/>
      <c r="AY134" s="47"/>
      <c r="AZ134" s="47"/>
      <c r="BA134" s="47"/>
      <c r="BB134" s="47"/>
      <c r="BC134" s="47"/>
      <c r="BD134" s="47"/>
      <c r="BE134" s="47"/>
      <c r="BF134" s="47"/>
      <c r="BG134" s="47"/>
      <c r="BH134" s="47"/>
      <c r="BI134" s="47"/>
      <c r="BJ134" s="27">
        <f t="shared" si="18"/>
        <v>0</v>
      </c>
    </row>
    <row r="135" spans="1:63" x14ac:dyDescent="0.35">
      <c r="A135" s="13">
        <v>126</v>
      </c>
      <c r="B135" s="20" t="s">
        <v>17</v>
      </c>
      <c r="C135" s="21" t="s">
        <v>18</v>
      </c>
      <c r="D135" s="21"/>
      <c r="E135" s="23"/>
      <c r="F135" s="23"/>
      <c r="G135" s="24" t="s">
        <v>112</v>
      </c>
      <c r="H135" s="13" t="s">
        <v>20</v>
      </c>
      <c r="I135" s="25">
        <v>3422</v>
      </c>
      <c r="J135" s="13">
        <v>2</v>
      </c>
      <c r="K135" s="25">
        <f t="shared" si="21"/>
        <v>6844</v>
      </c>
      <c r="L135" s="13"/>
      <c r="M135" s="25">
        <f t="shared" si="22"/>
        <v>0</v>
      </c>
      <c r="N135" s="14">
        <v>0</v>
      </c>
      <c r="O135" s="25">
        <f t="shared" si="19"/>
        <v>0</v>
      </c>
      <c r="P135" s="13">
        <f t="shared" si="20"/>
        <v>2</v>
      </c>
      <c r="Q135" s="25">
        <f t="shared" si="23"/>
        <v>6844</v>
      </c>
      <c r="R135" s="26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47"/>
      <c r="AI135" s="47"/>
      <c r="AJ135" s="47"/>
      <c r="AK135" s="47"/>
      <c r="AL135" s="47"/>
      <c r="AM135" s="47"/>
      <c r="AN135" s="47"/>
      <c r="AO135" s="47"/>
      <c r="AP135" s="47"/>
      <c r="AQ135" s="47"/>
      <c r="AR135" s="47"/>
      <c r="AS135" s="47"/>
      <c r="AT135" s="47"/>
      <c r="AU135" s="47"/>
      <c r="AV135" s="47"/>
      <c r="AW135" s="47"/>
      <c r="AX135" s="47"/>
      <c r="AY135" s="47"/>
      <c r="AZ135" s="47"/>
      <c r="BA135" s="47"/>
      <c r="BB135" s="47"/>
      <c r="BC135" s="47"/>
      <c r="BD135" s="47"/>
      <c r="BE135" s="47"/>
      <c r="BF135" s="47"/>
      <c r="BG135" s="47"/>
      <c r="BH135" s="47"/>
      <c r="BI135" s="47"/>
      <c r="BJ135" s="27">
        <f t="shared" si="18"/>
        <v>0</v>
      </c>
    </row>
    <row r="136" spans="1:63" x14ac:dyDescent="0.35">
      <c r="A136" s="13">
        <v>127</v>
      </c>
      <c r="B136" s="20" t="s">
        <v>17</v>
      </c>
      <c r="C136" s="21" t="s">
        <v>18</v>
      </c>
      <c r="D136" s="21"/>
      <c r="E136" s="23">
        <v>45426</v>
      </c>
      <c r="F136" s="23">
        <v>45426</v>
      </c>
      <c r="G136" s="24" t="s">
        <v>113</v>
      </c>
      <c r="H136" s="13" t="s">
        <v>20</v>
      </c>
      <c r="I136" s="25">
        <v>35.4</v>
      </c>
      <c r="J136" s="13">
        <v>14</v>
      </c>
      <c r="K136" s="25">
        <f t="shared" si="21"/>
        <v>495.59999999999997</v>
      </c>
      <c r="L136" s="13"/>
      <c r="M136" s="25">
        <f t="shared" si="22"/>
        <v>0</v>
      </c>
      <c r="N136" s="14">
        <v>0</v>
      </c>
      <c r="O136" s="25">
        <f t="shared" si="19"/>
        <v>0</v>
      </c>
      <c r="P136" s="13">
        <f t="shared" si="20"/>
        <v>14</v>
      </c>
      <c r="Q136" s="25">
        <f t="shared" si="23"/>
        <v>495.59999999999997</v>
      </c>
      <c r="R136" s="26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47"/>
      <c r="AI136" s="47"/>
      <c r="AJ136" s="47"/>
      <c r="AK136" s="47"/>
      <c r="AL136" s="47"/>
      <c r="AM136" s="47"/>
      <c r="AN136" s="47"/>
      <c r="AO136" s="47"/>
      <c r="AP136" s="47"/>
      <c r="AQ136" s="47"/>
      <c r="AR136" s="47"/>
      <c r="AS136" s="47"/>
      <c r="AT136" s="47"/>
      <c r="AU136" s="47"/>
      <c r="AV136" s="47"/>
      <c r="AW136" s="47"/>
      <c r="AX136" s="47"/>
      <c r="AY136" s="47"/>
      <c r="AZ136" s="47"/>
      <c r="BA136" s="47"/>
      <c r="BB136" s="47"/>
      <c r="BC136" s="47"/>
      <c r="BD136" s="47"/>
      <c r="BE136" s="47"/>
      <c r="BF136" s="47"/>
      <c r="BG136" s="47"/>
      <c r="BH136" s="47"/>
      <c r="BI136" s="47"/>
      <c r="BJ136" s="27">
        <f t="shared" si="18"/>
        <v>0</v>
      </c>
      <c r="BK136" s="31"/>
    </row>
    <row r="137" spans="1:63" x14ac:dyDescent="0.35">
      <c r="A137" s="13">
        <v>128</v>
      </c>
      <c r="B137" s="20" t="s">
        <v>17</v>
      </c>
      <c r="C137" s="21" t="s">
        <v>18</v>
      </c>
      <c r="D137" s="21"/>
      <c r="E137" s="23">
        <v>45866</v>
      </c>
      <c r="F137" s="23">
        <v>45866</v>
      </c>
      <c r="G137" s="24" t="s">
        <v>114</v>
      </c>
      <c r="H137" s="13" t="s">
        <v>20</v>
      </c>
      <c r="I137" s="25">
        <v>500.00139999999999</v>
      </c>
      <c r="J137" s="13">
        <v>3</v>
      </c>
      <c r="K137" s="25">
        <f t="shared" si="21"/>
        <v>1500.0041999999999</v>
      </c>
      <c r="L137" s="13"/>
      <c r="M137" s="25">
        <f t="shared" si="22"/>
        <v>0</v>
      </c>
      <c r="N137" s="14">
        <v>0</v>
      </c>
      <c r="O137" s="25">
        <f t="shared" si="19"/>
        <v>0</v>
      </c>
      <c r="P137" s="13">
        <f t="shared" si="20"/>
        <v>3</v>
      </c>
      <c r="Q137" s="25">
        <f t="shared" si="23"/>
        <v>1500.0041999999999</v>
      </c>
      <c r="R137" s="26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47"/>
      <c r="AI137" s="47"/>
      <c r="AJ137" s="47"/>
      <c r="AK137" s="47"/>
      <c r="AL137" s="47"/>
      <c r="AM137" s="47"/>
      <c r="AN137" s="47"/>
      <c r="AO137" s="47"/>
      <c r="AP137" s="47"/>
      <c r="AQ137" s="47"/>
      <c r="AR137" s="47"/>
      <c r="AS137" s="47"/>
      <c r="AT137" s="47"/>
      <c r="AU137" s="47"/>
      <c r="AV137" s="47"/>
      <c r="AW137" s="47"/>
      <c r="AX137" s="47"/>
      <c r="AY137" s="47"/>
      <c r="AZ137" s="47"/>
      <c r="BA137" s="47"/>
      <c r="BB137" s="47"/>
      <c r="BC137" s="47"/>
      <c r="BD137" s="47"/>
      <c r="BE137" s="47"/>
      <c r="BF137" s="47"/>
      <c r="BG137" s="47"/>
      <c r="BH137" s="47"/>
      <c r="BI137" s="47"/>
      <c r="BJ137" s="27">
        <f t="shared" si="18"/>
        <v>0</v>
      </c>
    </row>
    <row r="138" spans="1:63" x14ac:dyDescent="0.35">
      <c r="A138" s="13">
        <v>129</v>
      </c>
      <c r="B138" s="20" t="s">
        <v>17</v>
      </c>
      <c r="C138" s="20" t="s">
        <v>18</v>
      </c>
      <c r="D138" s="20"/>
      <c r="E138" s="23">
        <v>43704</v>
      </c>
      <c r="F138" s="23">
        <v>43704</v>
      </c>
      <c r="G138" s="24" t="s">
        <v>115</v>
      </c>
      <c r="H138" s="13" t="s">
        <v>20</v>
      </c>
      <c r="I138" s="25">
        <v>14.45</v>
      </c>
      <c r="J138" s="13">
        <v>1</v>
      </c>
      <c r="K138" s="25">
        <f t="shared" si="21"/>
        <v>14.45</v>
      </c>
      <c r="L138" s="13"/>
      <c r="M138" s="25">
        <f t="shared" si="22"/>
        <v>0</v>
      </c>
      <c r="N138" s="14">
        <v>1</v>
      </c>
      <c r="O138" s="25">
        <f t="shared" si="19"/>
        <v>14.45</v>
      </c>
      <c r="P138" s="13">
        <f t="shared" si="20"/>
        <v>0</v>
      </c>
      <c r="Q138" s="25">
        <f t="shared" si="23"/>
        <v>0</v>
      </c>
      <c r="R138" s="26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47"/>
      <c r="AI138" s="47"/>
      <c r="AJ138" s="47"/>
      <c r="AK138" s="47"/>
      <c r="AL138" s="47"/>
      <c r="AM138" s="47"/>
      <c r="AN138" s="47"/>
      <c r="AO138" s="47"/>
      <c r="AP138" s="47"/>
      <c r="AQ138" s="47"/>
      <c r="AR138" s="47"/>
      <c r="AS138" s="47"/>
      <c r="AT138" s="47"/>
      <c r="AU138" s="47"/>
      <c r="AV138" s="47"/>
      <c r="AW138" s="47"/>
      <c r="AX138" s="47"/>
      <c r="AY138" s="47"/>
      <c r="AZ138" s="47"/>
      <c r="BA138" s="47"/>
      <c r="BB138" s="47"/>
      <c r="BC138" s="47">
        <v>1</v>
      </c>
      <c r="BD138" s="47"/>
      <c r="BE138" s="47"/>
      <c r="BF138" s="47"/>
      <c r="BG138" s="47"/>
      <c r="BH138" s="47"/>
      <c r="BI138" s="47"/>
      <c r="BJ138" s="27">
        <f t="shared" si="18"/>
        <v>1</v>
      </c>
    </row>
    <row r="139" spans="1:63" x14ac:dyDescent="0.35">
      <c r="A139" s="13">
        <v>130</v>
      </c>
      <c r="B139" s="20" t="s">
        <v>17</v>
      </c>
      <c r="C139" s="20" t="s">
        <v>18</v>
      </c>
      <c r="D139" s="20"/>
      <c r="E139" s="23"/>
      <c r="F139" s="23"/>
      <c r="G139" s="24" t="s">
        <v>115</v>
      </c>
      <c r="H139" s="13" t="s">
        <v>20</v>
      </c>
      <c r="I139" s="25">
        <v>9.9946000000000002</v>
      </c>
      <c r="J139" s="13">
        <v>10</v>
      </c>
      <c r="K139" s="25">
        <f t="shared" si="21"/>
        <v>99.945999999999998</v>
      </c>
      <c r="L139" s="13"/>
      <c r="M139" s="25">
        <f t="shared" si="22"/>
        <v>0</v>
      </c>
      <c r="N139" s="14">
        <v>3</v>
      </c>
      <c r="O139" s="25">
        <f t="shared" si="19"/>
        <v>29.983800000000002</v>
      </c>
      <c r="P139" s="13">
        <f t="shared" si="20"/>
        <v>7</v>
      </c>
      <c r="Q139" s="25">
        <f t="shared" si="23"/>
        <v>69.962199999999996</v>
      </c>
      <c r="R139" s="26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47"/>
      <c r="AI139" s="47"/>
      <c r="AJ139" s="47"/>
      <c r="AK139" s="47"/>
      <c r="AL139" s="47"/>
      <c r="AM139" s="47"/>
      <c r="AN139" s="47"/>
      <c r="AO139" s="47"/>
      <c r="AP139" s="47"/>
      <c r="AQ139" s="47"/>
      <c r="AR139" s="47"/>
      <c r="AS139" s="47"/>
      <c r="AT139" s="47"/>
      <c r="AU139" s="47"/>
      <c r="AV139" s="47"/>
      <c r="AW139" s="47"/>
      <c r="AX139" s="47"/>
      <c r="AY139" s="47"/>
      <c r="AZ139" s="47"/>
      <c r="BA139" s="47"/>
      <c r="BB139" s="47"/>
      <c r="BC139" s="47">
        <v>1</v>
      </c>
      <c r="BD139" s="47"/>
      <c r="BE139" s="47"/>
      <c r="BF139" s="47"/>
      <c r="BG139" s="47"/>
      <c r="BH139" s="47"/>
      <c r="BI139" s="47">
        <v>2</v>
      </c>
      <c r="BJ139" s="27">
        <f t="shared" ref="BJ139:BJ202" si="24">SUM(S139:BI139)</f>
        <v>3</v>
      </c>
      <c r="BK139" s="31"/>
    </row>
    <row r="140" spans="1:63" x14ac:dyDescent="0.35">
      <c r="A140" s="13">
        <v>131</v>
      </c>
      <c r="B140" s="20" t="s">
        <v>17</v>
      </c>
      <c r="C140" s="20" t="s">
        <v>18</v>
      </c>
      <c r="D140" s="20"/>
      <c r="E140" s="23">
        <v>45866</v>
      </c>
      <c r="F140" s="23">
        <v>45866</v>
      </c>
      <c r="G140" s="24" t="s">
        <v>115</v>
      </c>
      <c r="H140" s="13" t="s">
        <v>20</v>
      </c>
      <c r="I140" s="25">
        <v>22.998200000000001</v>
      </c>
      <c r="J140" s="13">
        <v>19</v>
      </c>
      <c r="K140" s="25">
        <f t="shared" si="21"/>
        <v>436.9658</v>
      </c>
      <c r="L140" s="13"/>
      <c r="M140" s="25">
        <f t="shared" si="22"/>
        <v>0</v>
      </c>
      <c r="N140" s="14">
        <v>0</v>
      </c>
      <c r="O140" s="25">
        <f t="shared" si="19"/>
        <v>0</v>
      </c>
      <c r="P140" s="13">
        <f t="shared" si="20"/>
        <v>19</v>
      </c>
      <c r="Q140" s="25">
        <f t="shared" si="23"/>
        <v>436.9658</v>
      </c>
      <c r="R140" s="26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47"/>
      <c r="AI140" s="47"/>
      <c r="AJ140" s="47"/>
      <c r="AK140" s="47"/>
      <c r="AL140" s="47"/>
      <c r="AM140" s="47"/>
      <c r="AN140" s="47"/>
      <c r="AO140" s="47"/>
      <c r="AP140" s="47"/>
      <c r="AQ140" s="47"/>
      <c r="AR140" s="47"/>
      <c r="AS140" s="47"/>
      <c r="AT140" s="47"/>
      <c r="AU140" s="47"/>
      <c r="AV140" s="47"/>
      <c r="AW140" s="47"/>
      <c r="AX140" s="47"/>
      <c r="AY140" s="47"/>
      <c r="AZ140" s="47"/>
      <c r="BA140" s="47"/>
      <c r="BB140" s="47"/>
      <c r="BC140" s="47"/>
      <c r="BD140" s="47"/>
      <c r="BE140" s="47"/>
      <c r="BF140" s="47"/>
      <c r="BG140" s="47"/>
      <c r="BH140" s="47"/>
      <c r="BI140" s="47"/>
      <c r="BJ140" s="27">
        <f t="shared" si="24"/>
        <v>0</v>
      </c>
    </row>
    <row r="141" spans="1:63" x14ac:dyDescent="0.35">
      <c r="A141" s="13">
        <v>132</v>
      </c>
      <c r="B141" s="20" t="s">
        <v>17</v>
      </c>
      <c r="C141" s="20" t="s">
        <v>18</v>
      </c>
      <c r="D141" s="20"/>
      <c r="E141" s="23" t="s">
        <v>116</v>
      </c>
      <c r="F141" s="23" t="s">
        <v>116</v>
      </c>
      <c r="G141" s="24" t="s">
        <v>117</v>
      </c>
      <c r="H141" s="13" t="s">
        <v>20</v>
      </c>
      <c r="I141" s="25">
        <v>285.00533333300001</v>
      </c>
      <c r="J141" s="13">
        <v>23</v>
      </c>
      <c r="K141" s="25">
        <f t="shared" si="21"/>
        <v>6555.1226666590001</v>
      </c>
      <c r="L141" s="13"/>
      <c r="M141" s="25">
        <f t="shared" si="22"/>
        <v>0</v>
      </c>
      <c r="N141" s="14">
        <v>0</v>
      </c>
      <c r="O141" s="25">
        <f t="shared" si="19"/>
        <v>0</v>
      </c>
      <c r="P141" s="13">
        <f t="shared" si="20"/>
        <v>23</v>
      </c>
      <c r="Q141" s="25">
        <f t="shared" si="23"/>
        <v>6555.1226666590001</v>
      </c>
      <c r="R141" s="26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47"/>
      <c r="AI141" s="47"/>
      <c r="AJ141" s="47"/>
      <c r="AK141" s="47"/>
      <c r="AL141" s="47"/>
      <c r="AM141" s="47"/>
      <c r="AN141" s="47"/>
      <c r="AO141" s="47"/>
      <c r="AP141" s="47"/>
      <c r="AQ141" s="47"/>
      <c r="AR141" s="47"/>
      <c r="AS141" s="47"/>
      <c r="AT141" s="47"/>
      <c r="AU141" s="47"/>
      <c r="AV141" s="47"/>
      <c r="AW141" s="47"/>
      <c r="AX141" s="47"/>
      <c r="AY141" s="47"/>
      <c r="AZ141" s="47"/>
      <c r="BA141" s="47"/>
      <c r="BB141" s="47"/>
      <c r="BC141" s="47"/>
      <c r="BD141" s="47"/>
      <c r="BE141" s="47"/>
      <c r="BF141" s="47"/>
      <c r="BG141" s="47"/>
      <c r="BH141" s="47"/>
      <c r="BI141" s="47"/>
      <c r="BJ141" s="27">
        <f t="shared" si="24"/>
        <v>0</v>
      </c>
    </row>
    <row r="142" spans="1:63" x14ac:dyDescent="0.35">
      <c r="A142" s="13">
        <v>133</v>
      </c>
      <c r="B142" s="20" t="s">
        <v>17</v>
      </c>
      <c r="C142" s="20" t="s">
        <v>18</v>
      </c>
      <c r="D142" s="20"/>
      <c r="E142" s="23">
        <v>45904</v>
      </c>
      <c r="F142" s="23">
        <v>45904</v>
      </c>
      <c r="G142" s="24" t="s">
        <v>117</v>
      </c>
      <c r="H142" s="13" t="s">
        <v>20</v>
      </c>
      <c r="I142" s="25">
        <v>212.4</v>
      </c>
      <c r="J142" s="13">
        <v>15</v>
      </c>
      <c r="K142" s="25">
        <f t="shared" si="21"/>
        <v>3186</v>
      </c>
      <c r="L142" s="13"/>
      <c r="M142" s="25">
        <f t="shared" si="22"/>
        <v>0</v>
      </c>
      <c r="N142" s="14">
        <v>0</v>
      </c>
      <c r="O142" s="25">
        <f t="shared" si="19"/>
        <v>0</v>
      </c>
      <c r="P142" s="13">
        <f t="shared" si="20"/>
        <v>15</v>
      </c>
      <c r="Q142" s="25">
        <f t="shared" si="23"/>
        <v>3186</v>
      </c>
      <c r="R142" s="26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47"/>
      <c r="AI142" s="47"/>
      <c r="AJ142" s="47"/>
      <c r="AK142" s="47"/>
      <c r="AL142" s="47"/>
      <c r="AM142" s="47"/>
      <c r="AN142" s="47"/>
      <c r="AO142" s="47"/>
      <c r="AP142" s="47"/>
      <c r="AQ142" s="47"/>
      <c r="AR142" s="47"/>
      <c r="AS142" s="47"/>
      <c r="AT142" s="47"/>
      <c r="AU142" s="47"/>
      <c r="AV142" s="47"/>
      <c r="AW142" s="47"/>
      <c r="AX142" s="47"/>
      <c r="AY142" s="47"/>
      <c r="AZ142" s="47"/>
      <c r="BA142" s="47"/>
      <c r="BB142" s="47"/>
      <c r="BC142" s="47"/>
      <c r="BD142" s="47"/>
      <c r="BE142" s="47"/>
      <c r="BF142" s="47"/>
      <c r="BG142" s="47"/>
      <c r="BH142" s="47"/>
      <c r="BI142" s="47"/>
      <c r="BJ142" s="27">
        <f t="shared" si="24"/>
        <v>0</v>
      </c>
    </row>
    <row r="143" spans="1:63" x14ac:dyDescent="0.35">
      <c r="A143" s="13">
        <v>134</v>
      </c>
      <c r="B143" s="20" t="s">
        <v>17</v>
      </c>
      <c r="C143" s="20" t="s">
        <v>18</v>
      </c>
      <c r="D143" s="20"/>
      <c r="E143" s="23">
        <v>45413</v>
      </c>
      <c r="F143" s="23">
        <v>45413</v>
      </c>
      <c r="G143" s="24" t="s">
        <v>117</v>
      </c>
      <c r="H143" s="13" t="s">
        <v>20</v>
      </c>
      <c r="I143" s="25">
        <v>206.7124</v>
      </c>
      <c r="J143" s="13">
        <v>4</v>
      </c>
      <c r="K143" s="25">
        <f t="shared" si="21"/>
        <v>826.84960000000001</v>
      </c>
      <c r="L143" s="13"/>
      <c r="M143" s="25">
        <f t="shared" si="22"/>
        <v>0</v>
      </c>
      <c r="N143" s="14">
        <v>0</v>
      </c>
      <c r="O143" s="25">
        <f t="shared" si="19"/>
        <v>0</v>
      </c>
      <c r="P143" s="13">
        <f t="shared" si="20"/>
        <v>4</v>
      </c>
      <c r="Q143" s="25">
        <f t="shared" si="23"/>
        <v>826.84960000000001</v>
      </c>
      <c r="R143" s="26"/>
      <c r="S143" s="32"/>
      <c r="T143" s="17"/>
      <c r="U143" s="32"/>
      <c r="V143" s="32"/>
      <c r="W143" s="32"/>
      <c r="X143" s="33"/>
      <c r="Y143" s="32"/>
      <c r="Z143" s="17"/>
      <c r="AA143" s="32"/>
      <c r="AB143" s="34"/>
      <c r="AC143" s="32"/>
      <c r="AD143" s="32"/>
      <c r="AE143" s="32"/>
      <c r="AF143" s="32"/>
      <c r="AG143" s="32"/>
      <c r="AH143" s="48"/>
      <c r="AI143" s="48"/>
      <c r="AJ143" s="48"/>
      <c r="AK143" s="48"/>
      <c r="AL143" s="48"/>
      <c r="AM143" s="48"/>
      <c r="AN143" s="48"/>
      <c r="AO143" s="48"/>
      <c r="AP143" s="48"/>
      <c r="AQ143" s="48"/>
      <c r="AR143" s="48"/>
      <c r="AS143" s="48"/>
      <c r="AT143" s="48"/>
      <c r="AU143" s="48"/>
      <c r="AV143" s="48"/>
      <c r="AW143" s="48"/>
      <c r="AX143" s="48"/>
      <c r="AY143" s="48"/>
      <c r="AZ143" s="48"/>
      <c r="BA143" s="48"/>
      <c r="BB143" s="48"/>
      <c r="BC143" s="48"/>
      <c r="BD143" s="48"/>
      <c r="BE143" s="48"/>
      <c r="BF143" s="48"/>
      <c r="BG143" s="48"/>
      <c r="BH143" s="48"/>
      <c r="BI143" s="48"/>
      <c r="BJ143" s="27">
        <f t="shared" si="24"/>
        <v>0</v>
      </c>
    </row>
    <row r="144" spans="1:63" x14ac:dyDescent="0.35">
      <c r="A144" s="13">
        <v>135</v>
      </c>
      <c r="B144" s="20" t="s">
        <v>17</v>
      </c>
      <c r="C144" s="20" t="s">
        <v>18</v>
      </c>
      <c r="D144" s="20"/>
      <c r="E144" s="23">
        <v>45866</v>
      </c>
      <c r="F144" s="23">
        <v>45866</v>
      </c>
      <c r="G144" s="24" t="s">
        <v>118</v>
      </c>
      <c r="H144" s="13" t="s">
        <v>20</v>
      </c>
      <c r="I144" s="25">
        <v>37.996000000000002</v>
      </c>
      <c r="J144" s="13">
        <v>366</v>
      </c>
      <c r="K144" s="25">
        <f t="shared" si="21"/>
        <v>13906.536</v>
      </c>
      <c r="L144" s="13"/>
      <c r="M144" s="25">
        <f t="shared" si="22"/>
        <v>0</v>
      </c>
      <c r="N144" s="14">
        <v>0</v>
      </c>
      <c r="O144" s="25">
        <f t="shared" ref="O144:O209" si="25">+N144*I144</f>
        <v>0</v>
      </c>
      <c r="P144" s="13">
        <f t="shared" si="20"/>
        <v>366</v>
      </c>
      <c r="Q144" s="25">
        <f t="shared" si="23"/>
        <v>13906.536</v>
      </c>
      <c r="R144" s="26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47"/>
      <c r="AI144" s="47"/>
      <c r="AJ144" s="47"/>
      <c r="AK144" s="47"/>
      <c r="AL144" s="47"/>
      <c r="AM144" s="47"/>
      <c r="AN144" s="47"/>
      <c r="AO144" s="47"/>
      <c r="AP144" s="47"/>
      <c r="AQ144" s="47"/>
      <c r="AR144" s="47"/>
      <c r="AS144" s="47"/>
      <c r="AT144" s="47"/>
      <c r="AU144" s="47"/>
      <c r="AV144" s="47"/>
      <c r="AW144" s="47"/>
      <c r="AX144" s="47"/>
      <c r="AY144" s="47"/>
      <c r="AZ144" s="47"/>
      <c r="BA144" s="47"/>
      <c r="BB144" s="47"/>
      <c r="BC144" s="47"/>
      <c r="BD144" s="47"/>
      <c r="BE144" s="47"/>
      <c r="BF144" s="47"/>
      <c r="BG144" s="47"/>
      <c r="BH144" s="47"/>
      <c r="BI144" s="47"/>
      <c r="BJ144" s="27">
        <f t="shared" si="24"/>
        <v>0</v>
      </c>
    </row>
    <row r="145" spans="1:63" x14ac:dyDescent="0.35">
      <c r="A145" s="13">
        <v>136</v>
      </c>
      <c r="B145" s="20" t="s">
        <v>17</v>
      </c>
      <c r="C145" s="20" t="s">
        <v>18</v>
      </c>
      <c r="D145" s="20"/>
      <c r="E145" s="23"/>
      <c r="F145" s="23"/>
      <c r="G145" s="24" t="s">
        <v>118</v>
      </c>
      <c r="H145" s="13" t="s">
        <v>20</v>
      </c>
      <c r="I145" s="25">
        <v>64.900000000000006</v>
      </c>
      <c r="J145" s="13">
        <v>200</v>
      </c>
      <c r="K145" s="25">
        <f t="shared" si="21"/>
        <v>12980.000000000002</v>
      </c>
      <c r="L145" s="13"/>
      <c r="M145" s="25">
        <f t="shared" si="22"/>
        <v>0</v>
      </c>
      <c r="N145" s="14">
        <v>7</v>
      </c>
      <c r="O145" s="25">
        <f t="shared" si="25"/>
        <v>454.30000000000007</v>
      </c>
      <c r="P145" s="13">
        <f t="shared" si="20"/>
        <v>193</v>
      </c>
      <c r="Q145" s="25">
        <f t="shared" si="23"/>
        <v>12525.700000000003</v>
      </c>
      <c r="R145" s="26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47"/>
      <c r="AI145" s="47"/>
      <c r="AJ145" s="47"/>
      <c r="AK145" s="47"/>
      <c r="AL145" s="47"/>
      <c r="AM145" s="47"/>
      <c r="AN145" s="47"/>
      <c r="AO145" s="47"/>
      <c r="AP145" s="47"/>
      <c r="AQ145" s="47"/>
      <c r="AR145" s="47"/>
      <c r="AS145" s="47"/>
      <c r="AT145" s="47"/>
      <c r="AU145" s="47"/>
      <c r="AV145" s="47"/>
      <c r="AW145" s="47"/>
      <c r="AX145" s="47"/>
      <c r="AY145" s="47"/>
      <c r="AZ145" s="47"/>
      <c r="BA145" s="47"/>
      <c r="BB145" s="47"/>
      <c r="BC145" s="47"/>
      <c r="BD145" s="47"/>
      <c r="BE145" s="47"/>
      <c r="BF145" s="47"/>
      <c r="BG145" s="47"/>
      <c r="BH145" s="47">
        <v>7</v>
      </c>
      <c r="BI145" s="47"/>
      <c r="BJ145" s="27">
        <f t="shared" si="24"/>
        <v>7</v>
      </c>
      <c r="BK145" s="31"/>
    </row>
    <row r="146" spans="1:63" x14ac:dyDescent="0.35">
      <c r="A146" s="13">
        <v>137</v>
      </c>
      <c r="B146" s="20" t="s">
        <v>17</v>
      </c>
      <c r="C146" s="20" t="s">
        <v>18</v>
      </c>
      <c r="D146" s="20"/>
      <c r="E146" s="23">
        <v>45904</v>
      </c>
      <c r="F146" s="23">
        <v>45904</v>
      </c>
      <c r="G146" s="24" t="s">
        <v>118</v>
      </c>
      <c r="H146" s="13" t="s">
        <v>20</v>
      </c>
      <c r="I146" s="25">
        <v>53.1</v>
      </c>
      <c r="J146" s="13">
        <v>122</v>
      </c>
      <c r="K146" s="25">
        <f t="shared" si="21"/>
        <v>6478.2</v>
      </c>
      <c r="L146" s="13"/>
      <c r="M146" s="25">
        <f t="shared" si="22"/>
        <v>0</v>
      </c>
      <c r="N146" s="14">
        <v>10</v>
      </c>
      <c r="O146" s="25">
        <f t="shared" si="25"/>
        <v>531</v>
      </c>
      <c r="P146" s="13">
        <f t="shared" si="20"/>
        <v>112</v>
      </c>
      <c r="Q146" s="25">
        <f t="shared" si="23"/>
        <v>5947.2</v>
      </c>
      <c r="R146" s="26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47"/>
      <c r="AI146" s="47"/>
      <c r="AJ146" s="47"/>
      <c r="AK146" s="47"/>
      <c r="AL146" s="47"/>
      <c r="AM146" s="47"/>
      <c r="AN146" s="47"/>
      <c r="AO146" s="47">
        <v>10</v>
      </c>
      <c r="AP146" s="47"/>
      <c r="AQ146" s="47"/>
      <c r="AR146" s="47"/>
      <c r="AS146" s="47"/>
      <c r="AT146" s="47"/>
      <c r="AU146" s="47"/>
      <c r="AV146" s="47"/>
      <c r="AW146" s="47"/>
      <c r="AX146" s="47"/>
      <c r="AY146" s="47"/>
      <c r="AZ146" s="47"/>
      <c r="BA146" s="47"/>
      <c r="BB146" s="47"/>
      <c r="BC146" s="47"/>
      <c r="BD146" s="47"/>
      <c r="BE146" s="47"/>
      <c r="BF146" s="47"/>
      <c r="BG146" s="47"/>
      <c r="BH146" s="47"/>
      <c r="BI146" s="47"/>
      <c r="BJ146" s="27">
        <f t="shared" si="24"/>
        <v>10</v>
      </c>
    </row>
    <row r="147" spans="1:63" x14ac:dyDescent="0.35">
      <c r="A147" s="13">
        <v>138</v>
      </c>
      <c r="B147" s="20" t="s">
        <v>17</v>
      </c>
      <c r="C147" s="20" t="s">
        <v>18</v>
      </c>
      <c r="D147" s="20"/>
      <c r="E147" s="23">
        <v>45524</v>
      </c>
      <c r="F147" s="23">
        <v>45524</v>
      </c>
      <c r="G147" s="24" t="s">
        <v>119</v>
      </c>
      <c r="H147" s="13" t="s">
        <v>20</v>
      </c>
      <c r="I147" s="25">
        <v>285.00560000000002</v>
      </c>
      <c r="J147" s="13">
        <v>1</v>
      </c>
      <c r="K147" s="25">
        <f t="shared" si="21"/>
        <v>285.00560000000002</v>
      </c>
      <c r="L147" s="13"/>
      <c r="M147" s="25">
        <f t="shared" si="22"/>
        <v>0</v>
      </c>
      <c r="N147" s="14">
        <v>0</v>
      </c>
      <c r="O147" s="25">
        <f t="shared" si="25"/>
        <v>0</v>
      </c>
      <c r="P147" s="13">
        <f t="shared" ref="P147:P218" si="26">+(J147+L147)-N147</f>
        <v>1</v>
      </c>
      <c r="Q147" s="25">
        <f t="shared" si="23"/>
        <v>285.00560000000002</v>
      </c>
      <c r="R147" s="26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47"/>
      <c r="AI147" s="47"/>
      <c r="AJ147" s="47"/>
      <c r="AK147" s="47"/>
      <c r="AL147" s="47"/>
      <c r="AM147" s="47"/>
      <c r="AN147" s="47"/>
      <c r="AO147" s="47"/>
      <c r="AP147" s="47"/>
      <c r="AQ147" s="47"/>
      <c r="AR147" s="47"/>
      <c r="AS147" s="47"/>
      <c r="AT147" s="47"/>
      <c r="AU147" s="47"/>
      <c r="AV147" s="47"/>
      <c r="AW147" s="47"/>
      <c r="AX147" s="47"/>
      <c r="AY147" s="47"/>
      <c r="AZ147" s="47"/>
      <c r="BA147" s="47"/>
      <c r="BB147" s="47"/>
      <c r="BC147" s="47"/>
      <c r="BD147" s="47"/>
      <c r="BE147" s="47"/>
      <c r="BF147" s="47"/>
      <c r="BG147" s="47"/>
      <c r="BH147" s="47"/>
      <c r="BI147" s="47"/>
      <c r="BJ147" s="27">
        <f t="shared" si="24"/>
        <v>0</v>
      </c>
    </row>
    <row r="148" spans="1:63" x14ac:dyDescent="0.35">
      <c r="A148" s="13">
        <v>139</v>
      </c>
      <c r="B148" s="20" t="s">
        <v>17</v>
      </c>
      <c r="C148" s="20" t="s">
        <v>18</v>
      </c>
      <c r="D148" s="20"/>
      <c r="E148" s="23">
        <v>45904</v>
      </c>
      <c r="F148" s="23">
        <v>45904</v>
      </c>
      <c r="G148" s="24" t="s">
        <v>119</v>
      </c>
      <c r="H148" s="13" t="s">
        <v>20</v>
      </c>
      <c r="I148" s="25">
        <v>224.2</v>
      </c>
      <c r="J148" s="13">
        <v>20</v>
      </c>
      <c r="K148" s="25">
        <f t="shared" si="21"/>
        <v>4484</v>
      </c>
      <c r="L148" s="13"/>
      <c r="M148" s="25">
        <f t="shared" si="22"/>
        <v>0</v>
      </c>
      <c r="N148" s="14">
        <v>0</v>
      </c>
      <c r="O148" s="25">
        <f t="shared" si="25"/>
        <v>0</v>
      </c>
      <c r="P148" s="13">
        <f t="shared" si="26"/>
        <v>20</v>
      </c>
      <c r="Q148" s="25">
        <f t="shared" si="23"/>
        <v>4484</v>
      </c>
      <c r="R148" s="26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47"/>
      <c r="AI148" s="47"/>
      <c r="AJ148" s="47"/>
      <c r="AK148" s="47"/>
      <c r="AL148" s="47"/>
      <c r="AM148" s="47"/>
      <c r="AN148" s="47"/>
      <c r="AO148" s="47"/>
      <c r="AP148" s="47"/>
      <c r="AQ148" s="47"/>
      <c r="AR148" s="47"/>
      <c r="AS148" s="47"/>
      <c r="AT148" s="47"/>
      <c r="AU148" s="47"/>
      <c r="AV148" s="47"/>
      <c r="AW148" s="47"/>
      <c r="AX148" s="47"/>
      <c r="AY148" s="47"/>
      <c r="AZ148" s="47"/>
      <c r="BA148" s="47"/>
      <c r="BB148" s="47"/>
      <c r="BC148" s="47"/>
      <c r="BD148" s="47"/>
      <c r="BE148" s="47"/>
      <c r="BF148" s="47"/>
      <c r="BG148" s="47"/>
      <c r="BH148" s="47"/>
      <c r="BI148" s="47"/>
      <c r="BJ148" s="27">
        <f t="shared" si="24"/>
        <v>0</v>
      </c>
    </row>
    <row r="149" spans="1:63" x14ac:dyDescent="0.35">
      <c r="A149" s="13">
        <v>140</v>
      </c>
      <c r="B149" s="20" t="s">
        <v>17</v>
      </c>
      <c r="C149" s="20" t="s">
        <v>18</v>
      </c>
      <c r="D149" s="20"/>
      <c r="E149" s="23">
        <v>46106</v>
      </c>
      <c r="F149" s="23">
        <v>46106</v>
      </c>
      <c r="G149" s="24" t="s">
        <v>120</v>
      </c>
      <c r="H149" s="13" t="s">
        <v>20</v>
      </c>
      <c r="I149" s="25">
        <v>4.0002000000000004</v>
      </c>
      <c r="J149" s="13">
        <v>0</v>
      </c>
      <c r="K149" s="25">
        <f t="shared" si="21"/>
        <v>0</v>
      </c>
      <c r="L149" s="13">
        <v>200</v>
      </c>
      <c r="M149" s="25">
        <f t="shared" si="22"/>
        <v>800.04000000000008</v>
      </c>
      <c r="N149" s="14">
        <v>0</v>
      </c>
      <c r="O149" s="25">
        <f t="shared" si="25"/>
        <v>0</v>
      </c>
      <c r="P149" s="13">
        <f t="shared" si="26"/>
        <v>200</v>
      </c>
      <c r="Q149" s="25">
        <f t="shared" si="23"/>
        <v>800.04000000000008</v>
      </c>
      <c r="R149" s="26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47"/>
      <c r="AI149" s="47"/>
      <c r="AJ149" s="47"/>
      <c r="AK149" s="47"/>
      <c r="AL149" s="47"/>
      <c r="AM149" s="47"/>
      <c r="AN149" s="47"/>
      <c r="AO149" s="47"/>
      <c r="AP149" s="47"/>
      <c r="AQ149" s="47"/>
      <c r="AR149" s="47"/>
      <c r="AS149" s="47"/>
      <c r="AT149" s="47"/>
      <c r="AU149" s="47"/>
      <c r="AV149" s="47"/>
      <c r="AW149" s="47"/>
      <c r="AX149" s="47"/>
      <c r="AY149" s="47"/>
      <c r="AZ149" s="47"/>
      <c r="BA149" s="47"/>
      <c r="BB149" s="47"/>
      <c r="BC149" s="47"/>
      <c r="BD149" s="47"/>
      <c r="BE149" s="47"/>
      <c r="BF149" s="47"/>
      <c r="BG149" s="47"/>
      <c r="BH149" s="47"/>
      <c r="BI149" s="47"/>
      <c r="BJ149" s="27">
        <f t="shared" si="24"/>
        <v>0</v>
      </c>
    </row>
    <row r="150" spans="1:63" x14ac:dyDescent="0.35">
      <c r="A150" s="13">
        <v>141</v>
      </c>
      <c r="B150" s="20" t="s">
        <v>17</v>
      </c>
      <c r="C150" s="20" t="s">
        <v>18</v>
      </c>
      <c r="D150" s="20"/>
      <c r="E150" s="23">
        <v>44154</v>
      </c>
      <c r="F150" s="23">
        <v>44154</v>
      </c>
      <c r="G150" s="24" t="s">
        <v>121</v>
      </c>
      <c r="H150" s="13" t="s">
        <v>20</v>
      </c>
      <c r="I150" s="25">
        <v>29.5</v>
      </c>
      <c r="J150" s="13">
        <v>20</v>
      </c>
      <c r="K150" s="25">
        <f t="shared" si="21"/>
        <v>590</v>
      </c>
      <c r="L150" s="13"/>
      <c r="M150" s="25">
        <f t="shared" si="22"/>
        <v>0</v>
      </c>
      <c r="N150" s="14">
        <v>20</v>
      </c>
      <c r="O150" s="25">
        <f t="shared" si="25"/>
        <v>590</v>
      </c>
      <c r="P150" s="13">
        <f t="shared" si="26"/>
        <v>0</v>
      </c>
      <c r="Q150" s="25">
        <f t="shared" si="23"/>
        <v>0</v>
      </c>
      <c r="R150" s="26"/>
      <c r="S150" s="27"/>
      <c r="T150" s="27"/>
      <c r="U150" s="27"/>
      <c r="V150" s="27"/>
      <c r="W150" s="27"/>
      <c r="X150" s="27">
        <v>15</v>
      </c>
      <c r="Y150" s="27"/>
      <c r="Z150" s="27"/>
      <c r="AA150" s="27"/>
      <c r="AB150" s="27"/>
      <c r="AC150" s="27"/>
      <c r="AD150" s="27"/>
      <c r="AE150" s="27"/>
      <c r="AF150" s="27"/>
      <c r="AG150" s="27"/>
      <c r="AH150" s="47"/>
      <c r="AI150" s="47"/>
      <c r="AJ150" s="47"/>
      <c r="AK150" s="47"/>
      <c r="AL150" s="47"/>
      <c r="AM150" s="47"/>
      <c r="AN150" s="47"/>
      <c r="AO150" s="47"/>
      <c r="AP150" s="47"/>
      <c r="AQ150" s="47"/>
      <c r="AR150" s="47"/>
      <c r="AS150" s="47"/>
      <c r="AT150" s="47"/>
      <c r="AU150" s="47"/>
      <c r="AV150" s="47"/>
      <c r="AW150" s="47"/>
      <c r="AX150" s="47"/>
      <c r="AY150" s="47"/>
      <c r="AZ150" s="47"/>
      <c r="BA150" s="47"/>
      <c r="BB150" s="47"/>
      <c r="BC150" s="47"/>
      <c r="BD150" s="47"/>
      <c r="BE150" s="47"/>
      <c r="BF150" s="47"/>
      <c r="BG150" s="47"/>
      <c r="BH150" s="47">
        <v>5</v>
      </c>
      <c r="BI150" s="47"/>
      <c r="BJ150" s="27">
        <f t="shared" si="24"/>
        <v>20</v>
      </c>
    </row>
    <row r="151" spans="1:63" x14ac:dyDescent="0.35">
      <c r="A151" s="13">
        <v>142</v>
      </c>
      <c r="B151" s="20" t="s">
        <v>17</v>
      </c>
      <c r="C151" s="20" t="s">
        <v>18</v>
      </c>
      <c r="D151" s="20"/>
      <c r="E151" s="23">
        <v>45904</v>
      </c>
      <c r="F151" s="23">
        <v>45904</v>
      </c>
      <c r="G151" s="24" t="s">
        <v>121</v>
      </c>
      <c r="H151" s="13" t="s">
        <v>20</v>
      </c>
      <c r="I151" s="25">
        <v>29.5</v>
      </c>
      <c r="J151" s="13">
        <v>100</v>
      </c>
      <c r="K151" s="25">
        <f t="shared" si="21"/>
        <v>2950</v>
      </c>
      <c r="L151" s="13"/>
      <c r="M151" s="25">
        <f t="shared" si="22"/>
        <v>0</v>
      </c>
      <c r="N151" s="14">
        <v>20</v>
      </c>
      <c r="O151" s="25">
        <f t="shared" si="25"/>
        <v>590</v>
      </c>
      <c r="P151" s="13">
        <f t="shared" si="26"/>
        <v>80</v>
      </c>
      <c r="Q151" s="25">
        <f t="shared" si="23"/>
        <v>2360</v>
      </c>
      <c r="R151" s="26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47"/>
      <c r="AI151" s="47"/>
      <c r="AJ151" s="47"/>
      <c r="AK151" s="47"/>
      <c r="AL151" s="47"/>
      <c r="AM151" s="47"/>
      <c r="AN151" s="47"/>
      <c r="AO151" s="47"/>
      <c r="AP151" s="47"/>
      <c r="AQ151" s="47"/>
      <c r="AR151" s="47"/>
      <c r="AS151" s="47"/>
      <c r="AT151" s="47"/>
      <c r="AU151" s="47"/>
      <c r="AV151" s="47"/>
      <c r="AW151" s="47"/>
      <c r="AX151" s="47"/>
      <c r="AY151" s="47"/>
      <c r="AZ151" s="47"/>
      <c r="BA151" s="47"/>
      <c r="BB151" s="47"/>
      <c r="BC151" s="47"/>
      <c r="BD151" s="47"/>
      <c r="BE151" s="47"/>
      <c r="BF151" s="47"/>
      <c r="BG151" s="47"/>
      <c r="BH151" s="47">
        <v>20</v>
      </c>
      <c r="BI151" s="47"/>
      <c r="BJ151" s="27">
        <f t="shared" si="24"/>
        <v>20</v>
      </c>
    </row>
    <row r="152" spans="1:63" x14ac:dyDescent="0.35">
      <c r="A152" s="13">
        <v>143</v>
      </c>
      <c r="B152" s="20" t="s">
        <v>17</v>
      </c>
      <c r="C152" s="20" t="s">
        <v>18</v>
      </c>
      <c r="D152" s="20"/>
      <c r="E152" s="23">
        <v>44998</v>
      </c>
      <c r="F152" s="23">
        <v>44998</v>
      </c>
      <c r="G152" s="24" t="s">
        <v>122</v>
      </c>
      <c r="H152" s="13" t="s">
        <v>20</v>
      </c>
      <c r="I152" s="25">
        <v>27.989599999999999</v>
      </c>
      <c r="J152" s="13">
        <v>0</v>
      </c>
      <c r="K152" s="25">
        <f t="shared" si="21"/>
        <v>0</v>
      </c>
      <c r="L152" s="13"/>
      <c r="M152" s="25">
        <f t="shared" si="22"/>
        <v>0</v>
      </c>
      <c r="N152" s="14">
        <v>0</v>
      </c>
      <c r="O152" s="25">
        <f t="shared" si="25"/>
        <v>0</v>
      </c>
      <c r="P152" s="13">
        <f t="shared" si="26"/>
        <v>0</v>
      </c>
      <c r="Q152" s="25">
        <f t="shared" si="23"/>
        <v>0</v>
      </c>
      <c r="R152" s="26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47"/>
      <c r="AI152" s="47"/>
      <c r="AJ152" s="47"/>
      <c r="AK152" s="47"/>
      <c r="AL152" s="47"/>
      <c r="AM152" s="47"/>
      <c r="AN152" s="47"/>
      <c r="AO152" s="47"/>
      <c r="AP152" s="47"/>
      <c r="AQ152" s="47"/>
      <c r="AR152" s="47"/>
      <c r="AS152" s="47"/>
      <c r="AT152" s="47"/>
      <c r="AU152" s="47"/>
      <c r="AV152" s="47"/>
      <c r="AW152" s="47"/>
      <c r="AX152" s="47"/>
      <c r="AY152" s="47"/>
      <c r="AZ152" s="47"/>
      <c r="BA152" s="47"/>
      <c r="BB152" s="47"/>
      <c r="BC152" s="47"/>
      <c r="BD152" s="47"/>
      <c r="BE152" s="47"/>
      <c r="BF152" s="47"/>
      <c r="BG152" s="47"/>
      <c r="BH152" s="47"/>
      <c r="BI152" s="47"/>
      <c r="BJ152" s="27">
        <f t="shared" si="24"/>
        <v>0</v>
      </c>
    </row>
    <row r="153" spans="1:63" x14ac:dyDescent="0.35">
      <c r="A153" s="13">
        <v>144</v>
      </c>
      <c r="B153" s="20" t="s">
        <v>17</v>
      </c>
      <c r="C153" s="20" t="s">
        <v>18</v>
      </c>
      <c r="D153" s="20"/>
      <c r="E153" s="23">
        <v>45659</v>
      </c>
      <c r="F153" s="23">
        <v>45659</v>
      </c>
      <c r="G153" s="24" t="s">
        <v>123</v>
      </c>
      <c r="H153" s="13" t="s">
        <v>20</v>
      </c>
      <c r="I153" s="25">
        <v>31.27</v>
      </c>
      <c r="J153" s="13">
        <v>231</v>
      </c>
      <c r="K153" s="25">
        <f t="shared" si="21"/>
        <v>7223.37</v>
      </c>
      <c r="L153" s="13"/>
      <c r="M153" s="25">
        <f t="shared" si="22"/>
        <v>0</v>
      </c>
      <c r="N153" s="14">
        <v>0</v>
      </c>
      <c r="O153" s="25">
        <f t="shared" si="25"/>
        <v>0</v>
      </c>
      <c r="P153" s="13">
        <f t="shared" si="26"/>
        <v>231</v>
      </c>
      <c r="Q153" s="25">
        <f t="shared" si="23"/>
        <v>7223.37</v>
      </c>
      <c r="R153" s="26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47"/>
      <c r="AI153" s="47"/>
      <c r="AJ153" s="47"/>
      <c r="AK153" s="47"/>
      <c r="AL153" s="47"/>
      <c r="AM153" s="47"/>
      <c r="AN153" s="47"/>
      <c r="AO153" s="47"/>
      <c r="AP153" s="47"/>
      <c r="AQ153" s="47"/>
      <c r="AR153" s="47"/>
      <c r="AS153" s="47"/>
      <c r="AT153" s="47"/>
      <c r="AU153" s="47"/>
      <c r="AV153" s="47"/>
      <c r="AW153" s="47"/>
      <c r="AX153" s="47"/>
      <c r="AY153" s="47"/>
      <c r="AZ153" s="47"/>
      <c r="BA153" s="47"/>
      <c r="BB153" s="47"/>
      <c r="BC153" s="47"/>
      <c r="BD153" s="47"/>
      <c r="BE153" s="47"/>
      <c r="BF153" s="47"/>
      <c r="BG153" s="47"/>
      <c r="BH153" s="47"/>
      <c r="BI153" s="47"/>
      <c r="BJ153" s="27">
        <f t="shared" si="24"/>
        <v>0</v>
      </c>
    </row>
    <row r="154" spans="1:63" x14ac:dyDescent="0.35">
      <c r="A154" s="13">
        <v>145</v>
      </c>
      <c r="B154" s="20" t="s">
        <v>17</v>
      </c>
      <c r="C154" s="20" t="s">
        <v>18</v>
      </c>
      <c r="D154" s="20"/>
      <c r="E154" s="23">
        <v>45859</v>
      </c>
      <c r="F154" s="23">
        <v>45859</v>
      </c>
      <c r="G154" s="24" t="s">
        <v>123</v>
      </c>
      <c r="H154" s="13" t="s">
        <v>20</v>
      </c>
      <c r="I154" s="25">
        <v>27.14</v>
      </c>
      <c r="J154" s="13">
        <v>500</v>
      </c>
      <c r="K154" s="25">
        <f t="shared" si="21"/>
        <v>13570</v>
      </c>
      <c r="L154" s="13"/>
      <c r="M154" s="25">
        <f t="shared" si="22"/>
        <v>0</v>
      </c>
      <c r="N154" s="14">
        <v>0</v>
      </c>
      <c r="O154" s="25">
        <f t="shared" si="25"/>
        <v>0</v>
      </c>
      <c r="P154" s="13">
        <f t="shared" si="26"/>
        <v>500</v>
      </c>
      <c r="Q154" s="25">
        <f t="shared" si="23"/>
        <v>13570</v>
      </c>
      <c r="R154" s="26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47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  <c r="BF154" s="47"/>
      <c r="BG154" s="47"/>
      <c r="BH154" s="47"/>
      <c r="BI154" s="47"/>
      <c r="BJ154" s="27">
        <f t="shared" si="24"/>
        <v>0</v>
      </c>
    </row>
    <row r="155" spans="1:63" x14ac:dyDescent="0.35">
      <c r="A155" s="13">
        <v>146</v>
      </c>
      <c r="B155" s="20" t="s">
        <v>17</v>
      </c>
      <c r="C155" s="20" t="s">
        <v>18</v>
      </c>
      <c r="D155" s="20"/>
      <c r="E155" s="23">
        <v>45659</v>
      </c>
      <c r="F155" s="23">
        <v>45659</v>
      </c>
      <c r="G155" s="24" t="s">
        <v>124</v>
      </c>
      <c r="H155" s="13" t="s">
        <v>20</v>
      </c>
      <c r="I155" s="25">
        <v>1.85</v>
      </c>
      <c r="J155" s="13">
        <v>511</v>
      </c>
      <c r="K155" s="25">
        <f t="shared" si="21"/>
        <v>945.35</v>
      </c>
      <c r="L155" s="13"/>
      <c r="M155" s="25">
        <f t="shared" si="22"/>
        <v>0</v>
      </c>
      <c r="N155" s="14">
        <v>0</v>
      </c>
      <c r="O155" s="25">
        <f t="shared" si="25"/>
        <v>0</v>
      </c>
      <c r="P155" s="13">
        <f t="shared" si="26"/>
        <v>511</v>
      </c>
      <c r="Q155" s="25">
        <f t="shared" si="23"/>
        <v>945.35</v>
      </c>
      <c r="R155" s="26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47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  <c r="BF155" s="47"/>
      <c r="BG155" s="47"/>
      <c r="BH155" s="47"/>
      <c r="BI155" s="47"/>
      <c r="BJ155" s="27">
        <f t="shared" si="24"/>
        <v>0</v>
      </c>
    </row>
    <row r="156" spans="1:63" x14ac:dyDescent="0.35">
      <c r="A156" s="13">
        <v>147</v>
      </c>
      <c r="B156" s="20" t="s">
        <v>17</v>
      </c>
      <c r="C156" s="20" t="s">
        <v>18</v>
      </c>
      <c r="D156" s="20"/>
      <c r="E156" s="23">
        <v>45859</v>
      </c>
      <c r="F156" s="23">
        <v>45859</v>
      </c>
      <c r="G156" s="24" t="s">
        <v>125</v>
      </c>
      <c r="H156" s="13" t="s">
        <v>20</v>
      </c>
      <c r="I156" s="25">
        <v>23.6</v>
      </c>
      <c r="J156" s="13">
        <v>370</v>
      </c>
      <c r="K156" s="25">
        <f t="shared" si="21"/>
        <v>8732</v>
      </c>
      <c r="L156" s="13"/>
      <c r="M156" s="25">
        <f t="shared" si="22"/>
        <v>0</v>
      </c>
      <c r="N156" s="14">
        <v>35</v>
      </c>
      <c r="O156" s="25">
        <f t="shared" si="25"/>
        <v>826</v>
      </c>
      <c r="P156" s="13">
        <f t="shared" si="26"/>
        <v>335</v>
      </c>
      <c r="Q156" s="25">
        <f t="shared" si="23"/>
        <v>7906</v>
      </c>
      <c r="R156" s="26"/>
      <c r="S156" s="27"/>
      <c r="T156" s="27"/>
      <c r="U156" s="27"/>
      <c r="V156" s="27"/>
      <c r="W156" s="27">
        <v>25</v>
      </c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47">
        <v>10</v>
      </c>
      <c r="AI156" s="47"/>
      <c r="AJ156" s="47"/>
      <c r="AK156" s="47"/>
      <c r="AL156" s="47"/>
      <c r="AM156" s="47"/>
      <c r="AN156" s="47"/>
      <c r="AO156" s="47"/>
      <c r="AP156" s="47"/>
      <c r="AQ156" s="47"/>
      <c r="AR156" s="47"/>
      <c r="AS156" s="47"/>
      <c r="AT156" s="47"/>
      <c r="AU156" s="47"/>
      <c r="AV156" s="47"/>
      <c r="AW156" s="47"/>
      <c r="AX156" s="47"/>
      <c r="AY156" s="47"/>
      <c r="AZ156" s="47"/>
      <c r="BA156" s="47"/>
      <c r="BB156" s="47"/>
      <c r="BC156" s="47"/>
      <c r="BD156" s="47"/>
      <c r="BE156" s="47"/>
      <c r="BF156" s="47"/>
      <c r="BG156" s="47"/>
      <c r="BH156" s="47"/>
      <c r="BI156" s="47"/>
      <c r="BJ156" s="27">
        <f t="shared" si="24"/>
        <v>35</v>
      </c>
    </row>
    <row r="157" spans="1:63" x14ac:dyDescent="0.35">
      <c r="A157" s="13">
        <v>148</v>
      </c>
      <c r="B157" s="20" t="s">
        <v>17</v>
      </c>
      <c r="C157" s="20" t="s">
        <v>18</v>
      </c>
      <c r="D157" s="20"/>
      <c r="E157" s="23">
        <v>42578</v>
      </c>
      <c r="F157" s="23">
        <v>42578</v>
      </c>
      <c r="G157" s="24" t="s">
        <v>126</v>
      </c>
      <c r="H157" s="13" t="s">
        <v>20</v>
      </c>
      <c r="I157" s="25">
        <v>2250</v>
      </c>
      <c r="J157" s="13">
        <v>0</v>
      </c>
      <c r="K157" s="25">
        <f t="shared" si="21"/>
        <v>0</v>
      </c>
      <c r="L157" s="13"/>
      <c r="M157" s="25">
        <f t="shared" si="22"/>
        <v>0</v>
      </c>
      <c r="N157" s="14">
        <v>0</v>
      </c>
      <c r="O157" s="25">
        <f t="shared" si="25"/>
        <v>0</v>
      </c>
      <c r="P157" s="13">
        <f t="shared" si="26"/>
        <v>0</v>
      </c>
      <c r="Q157" s="25">
        <f t="shared" si="23"/>
        <v>0</v>
      </c>
      <c r="R157" s="26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47"/>
      <c r="AI157" s="47"/>
      <c r="AJ157" s="47"/>
      <c r="AK157" s="47"/>
      <c r="AL157" s="47"/>
      <c r="AM157" s="47"/>
      <c r="AN157" s="47"/>
      <c r="AO157" s="47"/>
      <c r="AP157" s="47"/>
      <c r="AQ157" s="47"/>
      <c r="AR157" s="47"/>
      <c r="AS157" s="47"/>
      <c r="AT157" s="47"/>
      <c r="AU157" s="47"/>
      <c r="AV157" s="47"/>
      <c r="AW157" s="47"/>
      <c r="AX157" s="47"/>
      <c r="AY157" s="47"/>
      <c r="AZ157" s="47"/>
      <c r="BA157" s="47"/>
      <c r="BB157" s="47"/>
      <c r="BC157" s="47"/>
      <c r="BD157" s="47"/>
      <c r="BE157" s="47"/>
      <c r="BF157" s="47"/>
      <c r="BG157" s="47"/>
      <c r="BH157" s="47"/>
      <c r="BI157" s="47"/>
      <c r="BJ157" s="27">
        <f t="shared" si="24"/>
        <v>0</v>
      </c>
    </row>
    <row r="158" spans="1:63" x14ac:dyDescent="0.35">
      <c r="A158" s="13">
        <v>149</v>
      </c>
      <c r="B158" s="20" t="s">
        <v>17</v>
      </c>
      <c r="C158" s="20" t="s">
        <v>18</v>
      </c>
      <c r="D158" s="21"/>
      <c r="E158" s="23">
        <v>45166</v>
      </c>
      <c r="F158" s="23">
        <v>45166</v>
      </c>
      <c r="G158" s="24" t="s">
        <v>127</v>
      </c>
      <c r="H158" s="13" t="s">
        <v>20</v>
      </c>
      <c r="I158" s="25">
        <v>6000.0569999999998</v>
      </c>
      <c r="J158" s="13">
        <v>3</v>
      </c>
      <c r="K158" s="25">
        <f t="shared" ref="K158:K223" si="27">I158*J158</f>
        <v>18000.170999999998</v>
      </c>
      <c r="L158" s="13"/>
      <c r="M158" s="25">
        <f t="shared" si="22"/>
        <v>0</v>
      </c>
      <c r="N158" s="14">
        <v>0</v>
      </c>
      <c r="O158" s="25">
        <f t="shared" si="25"/>
        <v>0</v>
      </c>
      <c r="P158" s="13">
        <f t="shared" si="26"/>
        <v>3</v>
      </c>
      <c r="Q158" s="25">
        <f t="shared" si="23"/>
        <v>18000.170999999998</v>
      </c>
      <c r="R158" s="26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47"/>
      <c r="AI158" s="47"/>
      <c r="AJ158" s="47"/>
      <c r="AK158" s="47"/>
      <c r="AL158" s="47"/>
      <c r="AM158" s="47"/>
      <c r="AN158" s="47"/>
      <c r="AO158" s="47"/>
      <c r="AP158" s="47"/>
      <c r="AQ158" s="47"/>
      <c r="AR158" s="47"/>
      <c r="AS158" s="47"/>
      <c r="AT158" s="47"/>
      <c r="AU158" s="47"/>
      <c r="AV158" s="47"/>
      <c r="AW158" s="47"/>
      <c r="AX158" s="47"/>
      <c r="AY158" s="47"/>
      <c r="AZ158" s="47"/>
      <c r="BA158" s="47"/>
      <c r="BB158" s="47"/>
      <c r="BC158" s="47"/>
      <c r="BD158" s="47"/>
      <c r="BE158" s="47"/>
      <c r="BF158" s="47"/>
      <c r="BG158" s="47"/>
      <c r="BH158" s="47"/>
      <c r="BI158" s="47"/>
      <c r="BJ158" s="27">
        <f t="shared" si="24"/>
        <v>0</v>
      </c>
      <c r="BK158" s="31"/>
    </row>
    <row r="159" spans="1:63" x14ac:dyDescent="0.35">
      <c r="A159" s="13">
        <v>150</v>
      </c>
      <c r="B159" s="20" t="s">
        <v>17</v>
      </c>
      <c r="C159" s="20" t="s">
        <v>18</v>
      </c>
      <c r="D159" s="20"/>
      <c r="E159" s="23">
        <v>45166</v>
      </c>
      <c r="F159" s="23">
        <v>45166</v>
      </c>
      <c r="G159" s="24" t="s">
        <v>128</v>
      </c>
      <c r="H159" s="13" t="s">
        <v>20</v>
      </c>
      <c r="I159" s="25">
        <v>85.126499999999993</v>
      </c>
      <c r="J159" s="13">
        <v>2</v>
      </c>
      <c r="K159" s="25">
        <f t="shared" si="27"/>
        <v>170.25299999999999</v>
      </c>
      <c r="L159" s="13"/>
      <c r="M159" s="25">
        <f t="shared" si="22"/>
        <v>0</v>
      </c>
      <c r="N159" s="14">
        <v>2</v>
      </c>
      <c r="O159" s="25">
        <f t="shared" si="25"/>
        <v>170.25299999999999</v>
      </c>
      <c r="P159" s="13">
        <f t="shared" si="26"/>
        <v>0</v>
      </c>
      <c r="Q159" s="25">
        <f t="shared" si="23"/>
        <v>0</v>
      </c>
      <c r="R159" s="26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47"/>
      <c r="AI159" s="47"/>
      <c r="AJ159" s="47"/>
      <c r="AK159" s="47"/>
      <c r="AL159" s="47"/>
      <c r="AM159" s="47"/>
      <c r="AN159" s="47"/>
      <c r="AO159" s="47"/>
      <c r="AP159" s="47"/>
      <c r="AQ159" s="47"/>
      <c r="AR159" s="47"/>
      <c r="AS159" s="47"/>
      <c r="AT159" s="47">
        <v>1</v>
      </c>
      <c r="AU159" s="47"/>
      <c r="AV159" s="47"/>
      <c r="AW159" s="47"/>
      <c r="AX159" s="47"/>
      <c r="AY159" s="47"/>
      <c r="AZ159" s="47"/>
      <c r="BA159" s="47"/>
      <c r="BB159" s="47"/>
      <c r="BC159" s="47">
        <v>1</v>
      </c>
      <c r="BD159" s="47"/>
      <c r="BE159" s="47"/>
      <c r="BF159" s="47"/>
      <c r="BG159" s="47"/>
      <c r="BH159" s="47"/>
      <c r="BI159" s="47"/>
      <c r="BJ159" s="27">
        <f t="shared" si="24"/>
        <v>2</v>
      </c>
    </row>
    <row r="160" spans="1:63" x14ac:dyDescent="0.35">
      <c r="A160" s="13">
        <v>151</v>
      </c>
      <c r="B160" s="20" t="s">
        <v>17</v>
      </c>
      <c r="C160" s="20" t="s">
        <v>18</v>
      </c>
      <c r="D160" s="20"/>
      <c r="E160" s="23">
        <v>46106</v>
      </c>
      <c r="F160" s="23">
        <v>46106</v>
      </c>
      <c r="G160" s="24" t="s">
        <v>128</v>
      </c>
      <c r="H160" s="13" t="s">
        <v>20</v>
      </c>
      <c r="I160" s="25">
        <v>120.006</v>
      </c>
      <c r="J160" s="13"/>
      <c r="K160" s="25"/>
      <c r="L160" s="13">
        <v>24</v>
      </c>
      <c r="M160" s="25">
        <f t="shared" si="22"/>
        <v>2880.1440000000002</v>
      </c>
      <c r="N160" s="14">
        <v>0</v>
      </c>
      <c r="O160" s="25">
        <f t="shared" si="25"/>
        <v>0</v>
      </c>
      <c r="P160" s="13">
        <f t="shared" si="26"/>
        <v>24</v>
      </c>
      <c r="Q160" s="25">
        <f t="shared" si="23"/>
        <v>2880.1440000000002</v>
      </c>
      <c r="R160" s="26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47"/>
      <c r="AI160" s="47"/>
      <c r="AJ160" s="47"/>
      <c r="AK160" s="47"/>
      <c r="AL160" s="47"/>
      <c r="AM160" s="47"/>
      <c r="AN160" s="47"/>
      <c r="AO160" s="47"/>
      <c r="AP160" s="47"/>
      <c r="AQ160" s="47"/>
      <c r="AR160" s="47"/>
      <c r="AS160" s="47"/>
      <c r="AT160" s="47"/>
      <c r="AU160" s="47"/>
      <c r="AV160" s="47"/>
      <c r="AW160" s="47"/>
      <c r="AX160" s="47"/>
      <c r="AY160" s="47"/>
      <c r="AZ160" s="47"/>
      <c r="BA160" s="47"/>
      <c r="BB160" s="47"/>
      <c r="BC160" s="47"/>
      <c r="BD160" s="47"/>
      <c r="BE160" s="47"/>
      <c r="BF160" s="47"/>
      <c r="BG160" s="47"/>
      <c r="BH160" s="47"/>
      <c r="BI160" s="47"/>
      <c r="BJ160" s="27">
        <f t="shared" si="24"/>
        <v>0</v>
      </c>
    </row>
    <row r="161" spans="1:63" x14ac:dyDescent="0.35">
      <c r="A161" s="13">
        <v>152</v>
      </c>
      <c r="B161" s="20" t="s">
        <v>17</v>
      </c>
      <c r="C161" s="20" t="s">
        <v>18</v>
      </c>
      <c r="D161" s="20"/>
      <c r="E161" s="23">
        <v>45749</v>
      </c>
      <c r="F161" s="23">
        <v>45749</v>
      </c>
      <c r="G161" s="24" t="s">
        <v>129</v>
      </c>
      <c r="H161" s="13" t="s">
        <v>20</v>
      </c>
      <c r="I161" s="25">
        <v>41.3</v>
      </c>
      <c r="J161" s="13">
        <v>12</v>
      </c>
      <c r="K161" s="25">
        <f t="shared" si="27"/>
        <v>495.59999999999997</v>
      </c>
      <c r="L161" s="13"/>
      <c r="M161" s="25">
        <f t="shared" si="22"/>
        <v>0</v>
      </c>
      <c r="N161" s="14">
        <v>11</v>
      </c>
      <c r="O161" s="25">
        <f t="shared" si="25"/>
        <v>454.29999999999995</v>
      </c>
      <c r="P161" s="13">
        <f t="shared" si="26"/>
        <v>1</v>
      </c>
      <c r="Q161" s="25">
        <f t="shared" si="23"/>
        <v>41.300000000000011</v>
      </c>
      <c r="R161" s="26"/>
      <c r="S161" s="27"/>
      <c r="T161" s="27"/>
      <c r="U161" s="27"/>
      <c r="V161" s="27">
        <v>1</v>
      </c>
      <c r="W161" s="27"/>
      <c r="X161" s="27"/>
      <c r="Y161" s="27"/>
      <c r="Z161" s="27"/>
      <c r="AA161" s="27"/>
      <c r="AB161" s="27">
        <v>1</v>
      </c>
      <c r="AC161" s="27"/>
      <c r="AD161" s="27"/>
      <c r="AE161" s="27"/>
      <c r="AF161" s="27"/>
      <c r="AG161" s="27"/>
      <c r="AH161" s="47"/>
      <c r="AI161" s="47"/>
      <c r="AJ161" s="47"/>
      <c r="AK161" s="47"/>
      <c r="AL161" s="47"/>
      <c r="AM161" s="47"/>
      <c r="AN161" s="47"/>
      <c r="AO161" s="47"/>
      <c r="AP161" s="47"/>
      <c r="AQ161" s="47"/>
      <c r="AR161" s="47"/>
      <c r="AS161" s="47"/>
      <c r="AT161" s="47">
        <v>5</v>
      </c>
      <c r="AU161" s="47">
        <v>4</v>
      </c>
      <c r="AV161" s="47"/>
      <c r="AW161" s="47"/>
      <c r="AX161" s="47"/>
      <c r="AY161" s="47"/>
      <c r="AZ161" s="47"/>
      <c r="BA161" s="47"/>
      <c r="BB161" s="47"/>
      <c r="BC161" s="47"/>
      <c r="BD161" s="47"/>
      <c r="BE161" s="47"/>
      <c r="BF161" s="47"/>
      <c r="BG161" s="47"/>
      <c r="BH161" s="47"/>
      <c r="BI161" s="47"/>
      <c r="BJ161" s="27">
        <f t="shared" si="24"/>
        <v>11</v>
      </c>
    </row>
    <row r="162" spans="1:63" x14ac:dyDescent="0.35">
      <c r="A162" s="13">
        <v>153</v>
      </c>
      <c r="B162" s="20" t="s">
        <v>17</v>
      </c>
      <c r="C162" s="20" t="s">
        <v>18</v>
      </c>
      <c r="D162" s="20"/>
      <c r="E162" s="23">
        <v>46106</v>
      </c>
      <c r="F162" s="23">
        <v>46106</v>
      </c>
      <c r="G162" s="24" t="s">
        <v>129</v>
      </c>
      <c r="H162" s="13" t="s">
        <v>20</v>
      </c>
      <c r="I162" s="25">
        <v>49.996600000000001</v>
      </c>
      <c r="J162" s="13"/>
      <c r="K162" s="25"/>
      <c r="L162" s="13">
        <v>12</v>
      </c>
      <c r="M162" s="25">
        <f t="shared" si="22"/>
        <v>599.95920000000001</v>
      </c>
      <c r="N162" s="14">
        <v>0</v>
      </c>
      <c r="O162" s="25">
        <f t="shared" si="25"/>
        <v>0</v>
      </c>
      <c r="P162" s="13">
        <f t="shared" si="26"/>
        <v>12</v>
      </c>
      <c r="Q162" s="25">
        <f t="shared" si="23"/>
        <v>599.95920000000001</v>
      </c>
      <c r="R162" s="26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47"/>
      <c r="AI162" s="47"/>
      <c r="AJ162" s="47"/>
      <c r="AK162" s="47"/>
      <c r="AL162" s="47"/>
      <c r="AM162" s="47"/>
      <c r="AN162" s="47"/>
      <c r="AO162" s="47"/>
      <c r="AP162" s="47"/>
      <c r="AQ162" s="47"/>
      <c r="AR162" s="47"/>
      <c r="AS162" s="47"/>
      <c r="AT162" s="47"/>
      <c r="AU162" s="47"/>
      <c r="AV162" s="47"/>
      <c r="AW162" s="47"/>
      <c r="AX162" s="47"/>
      <c r="AY162" s="47"/>
      <c r="AZ162" s="47"/>
      <c r="BA162" s="47"/>
      <c r="BB162" s="47"/>
      <c r="BC162" s="47"/>
      <c r="BD162" s="47"/>
      <c r="BE162" s="47"/>
      <c r="BF162" s="47"/>
      <c r="BG162" s="47"/>
      <c r="BH162" s="47"/>
      <c r="BI162" s="47"/>
      <c r="BJ162" s="27">
        <f t="shared" si="24"/>
        <v>0</v>
      </c>
    </row>
    <row r="163" spans="1:63" x14ac:dyDescent="0.35">
      <c r="A163" s="13">
        <v>154</v>
      </c>
      <c r="B163" s="20" t="s">
        <v>17</v>
      </c>
      <c r="C163" s="20" t="s">
        <v>18</v>
      </c>
      <c r="D163" s="20"/>
      <c r="E163" s="23">
        <v>45904</v>
      </c>
      <c r="F163" s="23">
        <v>45904</v>
      </c>
      <c r="G163" s="24" t="s">
        <v>130</v>
      </c>
      <c r="H163" s="13" t="s">
        <v>20</v>
      </c>
      <c r="I163" s="25">
        <v>6393.8771999999999</v>
      </c>
      <c r="J163" s="13">
        <v>1</v>
      </c>
      <c r="K163" s="25">
        <f t="shared" si="27"/>
        <v>6393.8771999999999</v>
      </c>
      <c r="L163" s="13"/>
      <c r="M163" s="25">
        <f t="shared" si="22"/>
        <v>0</v>
      </c>
      <c r="N163" s="14">
        <v>0</v>
      </c>
      <c r="O163" s="25">
        <f t="shared" si="25"/>
        <v>0</v>
      </c>
      <c r="P163" s="13">
        <f t="shared" si="26"/>
        <v>1</v>
      </c>
      <c r="Q163" s="25">
        <f t="shared" si="23"/>
        <v>6393.8771999999999</v>
      </c>
      <c r="R163" s="26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47"/>
      <c r="AI163" s="47"/>
      <c r="AJ163" s="47"/>
      <c r="AK163" s="47"/>
      <c r="AL163" s="47"/>
      <c r="AM163" s="47"/>
      <c r="AN163" s="47"/>
      <c r="AO163" s="47"/>
      <c r="AP163" s="47"/>
      <c r="AQ163" s="47"/>
      <c r="AR163" s="47"/>
      <c r="AS163" s="47"/>
      <c r="AT163" s="47"/>
      <c r="AU163" s="47"/>
      <c r="AV163" s="47"/>
      <c r="AW163" s="47"/>
      <c r="AX163" s="47"/>
      <c r="AY163" s="47"/>
      <c r="AZ163" s="47"/>
      <c r="BA163" s="47"/>
      <c r="BB163" s="47"/>
      <c r="BC163" s="47"/>
      <c r="BD163" s="47"/>
      <c r="BE163" s="47"/>
      <c r="BF163" s="47"/>
      <c r="BG163" s="47"/>
      <c r="BH163" s="47"/>
      <c r="BI163" s="47"/>
      <c r="BJ163" s="27">
        <f t="shared" si="24"/>
        <v>0</v>
      </c>
    </row>
    <row r="164" spans="1:63" x14ac:dyDescent="0.35">
      <c r="A164" s="13">
        <v>155</v>
      </c>
      <c r="B164" s="20" t="s">
        <v>17</v>
      </c>
      <c r="C164" s="20" t="s">
        <v>18</v>
      </c>
      <c r="D164" s="20"/>
      <c r="E164" s="23">
        <v>45538</v>
      </c>
      <c r="F164" s="23">
        <v>45538</v>
      </c>
      <c r="G164" s="24" t="s">
        <v>131</v>
      </c>
      <c r="H164" s="13" t="s">
        <v>20</v>
      </c>
      <c r="I164" s="25">
        <v>88.5</v>
      </c>
      <c r="J164" s="13">
        <v>1</v>
      </c>
      <c r="K164" s="25">
        <f t="shared" si="27"/>
        <v>88.5</v>
      </c>
      <c r="L164" s="13"/>
      <c r="M164" s="25">
        <f t="shared" si="22"/>
        <v>0</v>
      </c>
      <c r="N164" s="14">
        <v>1</v>
      </c>
      <c r="O164" s="25">
        <f t="shared" si="25"/>
        <v>88.5</v>
      </c>
      <c r="P164" s="13">
        <f t="shared" si="26"/>
        <v>0</v>
      </c>
      <c r="Q164" s="25">
        <f t="shared" si="23"/>
        <v>0</v>
      </c>
      <c r="R164" s="26"/>
      <c r="S164" s="27"/>
      <c r="T164" s="27"/>
      <c r="U164" s="27"/>
      <c r="V164" s="27"/>
      <c r="W164" s="27">
        <v>1</v>
      </c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47"/>
      <c r="AI164" s="47"/>
      <c r="AJ164" s="47"/>
      <c r="AK164" s="47"/>
      <c r="AL164" s="47"/>
      <c r="AM164" s="47"/>
      <c r="AN164" s="47"/>
      <c r="AO164" s="47"/>
      <c r="AP164" s="47"/>
      <c r="AQ164" s="47"/>
      <c r="AR164" s="47"/>
      <c r="AS164" s="47"/>
      <c r="AT164" s="47"/>
      <c r="AU164" s="47"/>
      <c r="AV164" s="47"/>
      <c r="AW164" s="47"/>
      <c r="AX164" s="47"/>
      <c r="AY164" s="47"/>
      <c r="AZ164" s="47"/>
      <c r="BA164" s="47"/>
      <c r="BB164" s="47"/>
      <c r="BC164" s="47"/>
      <c r="BD164" s="47"/>
      <c r="BE164" s="47"/>
      <c r="BF164" s="47"/>
      <c r="BG164" s="47"/>
      <c r="BH164" s="47"/>
      <c r="BI164" s="47"/>
      <c r="BJ164" s="27">
        <f t="shared" si="24"/>
        <v>1</v>
      </c>
      <c r="BK164" s="31"/>
    </row>
    <row r="165" spans="1:63" x14ac:dyDescent="0.35">
      <c r="A165" s="13">
        <v>156</v>
      </c>
      <c r="B165" s="20" t="s">
        <v>17</v>
      </c>
      <c r="C165" s="20" t="s">
        <v>18</v>
      </c>
      <c r="D165" s="20"/>
      <c r="E165" s="23">
        <v>45749</v>
      </c>
      <c r="F165" s="23">
        <v>45749</v>
      </c>
      <c r="G165" s="24" t="s">
        <v>131</v>
      </c>
      <c r="H165" s="13" t="s">
        <v>20</v>
      </c>
      <c r="I165" s="25">
        <v>41.3</v>
      </c>
      <c r="J165" s="13">
        <v>12</v>
      </c>
      <c r="K165" s="25">
        <f t="shared" si="27"/>
        <v>495.59999999999997</v>
      </c>
      <c r="L165" s="13"/>
      <c r="M165" s="25">
        <f t="shared" si="22"/>
        <v>0</v>
      </c>
      <c r="N165" s="14">
        <v>1</v>
      </c>
      <c r="O165" s="25">
        <f t="shared" si="25"/>
        <v>41.3</v>
      </c>
      <c r="P165" s="13">
        <f t="shared" si="26"/>
        <v>11</v>
      </c>
      <c r="Q165" s="25">
        <f t="shared" si="23"/>
        <v>454.29999999999995</v>
      </c>
      <c r="R165" s="26"/>
      <c r="S165" s="27"/>
      <c r="T165" s="27"/>
      <c r="U165" s="27"/>
      <c r="V165" s="27"/>
      <c r="W165" s="27"/>
      <c r="X165" s="27"/>
      <c r="Y165" s="27"/>
      <c r="Z165" s="27">
        <v>1</v>
      </c>
      <c r="AA165" s="27"/>
      <c r="AB165" s="27"/>
      <c r="AC165" s="27"/>
      <c r="AD165" s="27"/>
      <c r="AE165" s="27"/>
      <c r="AF165" s="27"/>
      <c r="AG165" s="27"/>
      <c r="AH165" s="47"/>
      <c r="AI165" s="47"/>
      <c r="AJ165" s="47"/>
      <c r="AK165" s="47"/>
      <c r="AL165" s="47"/>
      <c r="AM165" s="47"/>
      <c r="AN165" s="47"/>
      <c r="AO165" s="47"/>
      <c r="AP165" s="47"/>
      <c r="AQ165" s="47"/>
      <c r="AR165" s="47"/>
      <c r="AS165" s="47"/>
      <c r="AT165" s="47"/>
      <c r="AU165" s="47"/>
      <c r="AV165" s="47"/>
      <c r="AW165" s="47"/>
      <c r="AX165" s="47"/>
      <c r="AY165" s="47"/>
      <c r="AZ165" s="47"/>
      <c r="BA165" s="47"/>
      <c r="BB165" s="47"/>
      <c r="BC165" s="47"/>
      <c r="BD165" s="47"/>
      <c r="BE165" s="47"/>
      <c r="BF165" s="47"/>
      <c r="BG165" s="47"/>
      <c r="BH165" s="47"/>
      <c r="BI165" s="47"/>
      <c r="BJ165" s="27">
        <f t="shared" si="24"/>
        <v>1</v>
      </c>
    </row>
    <row r="166" spans="1:63" x14ac:dyDescent="0.35">
      <c r="A166" s="13">
        <v>157</v>
      </c>
      <c r="B166" s="20" t="s">
        <v>17</v>
      </c>
      <c r="C166" s="20" t="s">
        <v>18</v>
      </c>
      <c r="D166" s="20"/>
      <c r="E166" s="23">
        <v>45866</v>
      </c>
      <c r="F166" s="23">
        <v>45866</v>
      </c>
      <c r="G166" s="24" t="s">
        <v>131</v>
      </c>
      <c r="H166" s="13" t="s">
        <v>20</v>
      </c>
      <c r="I166" s="25">
        <v>34.998800000000003</v>
      </c>
      <c r="J166" s="13">
        <v>0</v>
      </c>
      <c r="K166" s="25">
        <f t="shared" si="27"/>
        <v>0</v>
      </c>
      <c r="L166" s="13"/>
      <c r="M166" s="25">
        <f t="shared" si="22"/>
        <v>0</v>
      </c>
      <c r="N166" s="14">
        <v>0</v>
      </c>
      <c r="O166" s="25">
        <f t="shared" si="25"/>
        <v>0</v>
      </c>
      <c r="P166" s="13">
        <f t="shared" si="26"/>
        <v>0</v>
      </c>
      <c r="Q166" s="25">
        <f t="shared" si="23"/>
        <v>0</v>
      </c>
      <c r="R166" s="26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47"/>
      <c r="AI166" s="47"/>
      <c r="AJ166" s="47"/>
      <c r="AK166" s="47"/>
      <c r="AL166" s="47"/>
      <c r="AM166" s="47"/>
      <c r="AN166" s="47"/>
      <c r="AO166" s="47"/>
      <c r="AP166" s="47"/>
      <c r="AQ166" s="47"/>
      <c r="AR166" s="47"/>
      <c r="AS166" s="47"/>
      <c r="AT166" s="47"/>
      <c r="AU166" s="47"/>
      <c r="AV166" s="47"/>
      <c r="AW166" s="47"/>
      <c r="AX166" s="47"/>
      <c r="AY166" s="47"/>
      <c r="AZ166" s="47"/>
      <c r="BA166" s="47"/>
      <c r="BB166" s="47"/>
      <c r="BC166" s="47"/>
      <c r="BD166" s="47"/>
      <c r="BE166" s="47"/>
      <c r="BF166" s="47"/>
      <c r="BG166" s="47"/>
      <c r="BH166" s="47"/>
      <c r="BI166" s="47"/>
      <c r="BJ166" s="27">
        <f t="shared" si="24"/>
        <v>0</v>
      </c>
    </row>
    <row r="167" spans="1:63" x14ac:dyDescent="0.35">
      <c r="A167" s="13">
        <v>158</v>
      </c>
      <c r="B167" s="20" t="s">
        <v>17</v>
      </c>
      <c r="C167" s="20" t="s">
        <v>18</v>
      </c>
      <c r="D167" s="20"/>
      <c r="E167" s="23">
        <v>44922</v>
      </c>
      <c r="F167" s="23">
        <v>44922</v>
      </c>
      <c r="G167" s="24" t="s">
        <v>132</v>
      </c>
      <c r="H167" s="13" t="s">
        <v>20</v>
      </c>
      <c r="I167" s="25">
        <v>47.2</v>
      </c>
      <c r="J167" s="13">
        <v>0</v>
      </c>
      <c r="K167" s="25">
        <f t="shared" si="27"/>
        <v>0</v>
      </c>
      <c r="L167" s="13"/>
      <c r="M167" s="25">
        <f t="shared" ref="M167:M230" si="28">I167*L167</f>
        <v>0</v>
      </c>
      <c r="N167" s="14">
        <v>0</v>
      </c>
      <c r="O167" s="25">
        <f t="shared" si="25"/>
        <v>0</v>
      </c>
      <c r="P167" s="13">
        <f t="shared" si="26"/>
        <v>0</v>
      </c>
      <c r="Q167" s="25">
        <f t="shared" ref="Q167:Q230" si="29">(K167+M167)-O167</f>
        <v>0</v>
      </c>
      <c r="R167" s="26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47"/>
      <c r="AI167" s="47"/>
      <c r="AJ167" s="47"/>
      <c r="AK167" s="47"/>
      <c r="AL167" s="47"/>
      <c r="AM167" s="47"/>
      <c r="AN167" s="47"/>
      <c r="AO167" s="47"/>
      <c r="AP167" s="47"/>
      <c r="AQ167" s="47"/>
      <c r="AR167" s="47"/>
      <c r="AS167" s="47"/>
      <c r="AT167" s="47"/>
      <c r="AU167" s="47"/>
      <c r="AV167" s="47"/>
      <c r="AW167" s="47"/>
      <c r="AX167" s="47"/>
      <c r="AY167" s="47"/>
      <c r="AZ167" s="47"/>
      <c r="BA167" s="47"/>
      <c r="BB167" s="47"/>
      <c r="BC167" s="47"/>
      <c r="BD167" s="47"/>
      <c r="BE167" s="47"/>
      <c r="BF167" s="47"/>
      <c r="BG167" s="47"/>
      <c r="BH167" s="47"/>
      <c r="BI167" s="47"/>
      <c r="BJ167" s="27">
        <f t="shared" si="24"/>
        <v>0</v>
      </c>
    </row>
    <row r="168" spans="1:63" x14ac:dyDescent="0.35">
      <c r="A168" s="13">
        <v>159</v>
      </c>
      <c r="B168" s="20" t="s">
        <v>17</v>
      </c>
      <c r="C168" s="20" t="s">
        <v>18</v>
      </c>
      <c r="D168" s="20"/>
      <c r="E168" s="23">
        <v>45749</v>
      </c>
      <c r="F168" s="23">
        <v>45749</v>
      </c>
      <c r="G168" s="24" t="s">
        <v>132</v>
      </c>
      <c r="H168" s="13" t="s">
        <v>20</v>
      </c>
      <c r="I168" s="25">
        <v>35.4</v>
      </c>
      <c r="J168" s="13">
        <v>17</v>
      </c>
      <c r="K168" s="25">
        <f t="shared" si="27"/>
        <v>601.79999999999995</v>
      </c>
      <c r="L168" s="13"/>
      <c r="M168" s="25">
        <f t="shared" si="28"/>
        <v>0</v>
      </c>
      <c r="N168" s="14">
        <v>4</v>
      </c>
      <c r="O168" s="25">
        <f t="shared" si="25"/>
        <v>141.6</v>
      </c>
      <c r="P168" s="13">
        <f t="shared" si="26"/>
        <v>13</v>
      </c>
      <c r="Q168" s="25">
        <f t="shared" si="29"/>
        <v>460.19999999999993</v>
      </c>
      <c r="R168" s="26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47"/>
      <c r="AI168" s="47"/>
      <c r="AJ168" s="47"/>
      <c r="AK168" s="47"/>
      <c r="AL168" s="47"/>
      <c r="AM168" s="47"/>
      <c r="AN168" s="47"/>
      <c r="AO168" s="47"/>
      <c r="AP168" s="47"/>
      <c r="AQ168" s="47"/>
      <c r="AR168" s="47"/>
      <c r="AS168" s="47"/>
      <c r="AT168" s="47"/>
      <c r="AU168" s="47">
        <v>3</v>
      </c>
      <c r="AV168" s="47"/>
      <c r="AW168" s="47"/>
      <c r="AX168" s="47"/>
      <c r="AY168" s="47"/>
      <c r="AZ168" s="47"/>
      <c r="BA168" s="47"/>
      <c r="BB168" s="47"/>
      <c r="BC168" s="47"/>
      <c r="BD168" s="47"/>
      <c r="BE168" s="47"/>
      <c r="BF168" s="47"/>
      <c r="BG168" s="47"/>
      <c r="BH168" s="47"/>
      <c r="BI168" s="47">
        <v>1</v>
      </c>
      <c r="BJ168" s="27">
        <f t="shared" si="24"/>
        <v>4</v>
      </c>
    </row>
    <row r="169" spans="1:63" x14ac:dyDescent="0.35">
      <c r="A169" s="13">
        <v>160</v>
      </c>
      <c r="B169" s="20" t="s">
        <v>17</v>
      </c>
      <c r="C169" s="20" t="s">
        <v>18</v>
      </c>
      <c r="D169" s="20"/>
      <c r="E169" s="23">
        <v>45866</v>
      </c>
      <c r="F169" s="23">
        <v>45866</v>
      </c>
      <c r="G169" s="24" t="s">
        <v>132</v>
      </c>
      <c r="H169" s="13" t="s">
        <v>20</v>
      </c>
      <c r="I169" s="25">
        <v>29.0044</v>
      </c>
      <c r="J169" s="13">
        <v>0</v>
      </c>
      <c r="K169" s="25">
        <f t="shared" si="27"/>
        <v>0</v>
      </c>
      <c r="L169" s="13"/>
      <c r="M169" s="25">
        <f t="shared" si="28"/>
        <v>0</v>
      </c>
      <c r="N169" s="14">
        <v>0</v>
      </c>
      <c r="O169" s="25">
        <f t="shared" si="25"/>
        <v>0</v>
      </c>
      <c r="P169" s="13">
        <f t="shared" si="26"/>
        <v>0</v>
      </c>
      <c r="Q169" s="25">
        <f t="shared" si="29"/>
        <v>0</v>
      </c>
      <c r="R169" s="26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47"/>
      <c r="AI169" s="47"/>
      <c r="AJ169" s="47"/>
      <c r="AK169" s="47"/>
      <c r="AL169" s="47"/>
      <c r="AM169" s="47"/>
      <c r="AN169" s="47"/>
      <c r="AO169" s="47"/>
      <c r="AP169" s="47"/>
      <c r="AQ169" s="47"/>
      <c r="AR169" s="47"/>
      <c r="AS169" s="47"/>
      <c r="AT169" s="47"/>
      <c r="AU169" s="47"/>
      <c r="AV169" s="47"/>
      <c r="AW169" s="47"/>
      <c r="AX169" s="47"/>
      <c r="AY169" s="47"/>
      <c r="AZ169" s="47"/>
      <c r="BA169" s="47"/>
      <c r="BB169" s="47"/>
      <c r="BC169" s="47"/>
      <c r="BD169" s="47"/>
      <c r="BE169" s="47"/>
      <c r="BF169" s="47"/>
      <c r="BG169" s="47"/>
      <c r="BH169" s="47"/>
      <c r="BI169" s="47"/>
      <c r="BJ169" s="27">
        <f t="shared" si="24"/>
        <v>0</v>
      </c>
    </row>
    <row r="170" spans="1:63" x14ac:dyDescent="0.35">
      <c r="A170" s="13">
        <v>161</v>
      </c>
      <c r="B170" s="20" t="s">
        <v>17</v>
      </c>
      <c r="C170" s="21" t="s">
        <v>18</v>
      </c>
      <c r="D170" s="21"/>
      <c r="E170" s="23">
        <v>45659</v>
      </c>
      <c r="F170" s="23">
        <v>45659</v>
      </c>
      <c r="G170" s="24" t="s">
        <v>133</v>
      </c>
      <c r="H170" s="13" t="s">
        <v>20</v>
      </c>
      <c r="I170" s="25">
        <v>63.436</v>
      </c>
      <c r="J170" s="13">
        <v>2</v>
      </c>
      <c r="K170" s="25">
        <f t="shared" si="27"/>
        <v>126.872</v>
      </c>
      <c r="L170" s="13"/>
      <c r="M170" s="25">
        <f t="shared" si="28"/>
        <v>0</v>
      </c>
      <c r="N170" s="14">
        <v>0</v>
      </c>
      <c r="O170" s="25">
        <f t="shared" si="25"/>
        <v>0</v>
      </c>
      <c r="P170" s="13">
        <f t="shared" si="26"/>
        <v>2</v>
      </c>
      <c r="Q170" s="25">
        <f t="shared" si="29"/>
        <v>126.872</v>
      </c>
      <c r="R170" s="26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47"/>
      <c r="AI170" s="47"/>
      <c r="AJ170" s="47"/>
      <c r="AK170" s="47"/>
      <c r="AL170" s="47"/>
      <c r="AM170" s="47"/>
      <c r="AN170" s="47"/>
      <c r="AO170" s="47"/>
      <c r="AP170" s="47"/>
      <c r="AQ170" s="47"/>
      <c r="AR170" s="47"/>
      <c r="AS170" s="47"/>
      <c r="AT170" s="47"/>
      <c r="AU170" s="47"/>
      <c r="AV170" s="47"/>
      <c r="AW170" s="47"/>
      <c r="AX170" s="47"/>
      <c r="AY170" s="47"/>
      <c r="AZ170" s="47"/>
      <c r="BA170" s="47"/>
      <c r="BB170" s="47"/>
      <c r="BC170" s="47"/>
      <c r="BD170" s="47"/>
      <c r="BE170" s="47"/>
      <c r="BF170" s="47"/>
      <c r="BG170" s="47"/>
      <c r="BH170" s="47"/>
      <c r="BI170" s="47"/>
      <c r="BJ170" s="27">
        <f t="shared" si="24"/>
        <v>0</v>
      </c>
    </row>
    <row r="171" spans="1:63" x14ac:dyDescent="0.35">
      <c r="A171" s="13">
        <v>162</v>
      </c>
      <c r="B171" s="20" t="s">
        <v>17</v>
      </c>
      <c r="C171" s="21" t="s">
        <v>18</v>
      </c>
      <c r="D171" s="21"/>
      <c r="E171" s="23">
        <v>45659</v>
      </c>
      <c r="F171" s="23">
        <v>45659</v>
      </c>
      <c r="G171" s="24" t="s">
        <v>134</v>
      </c>
      <c r="H171" s="13" t="s">
        <v>20</v>
      </c>
      <c r="I171" s="25">
        <v>115.001</v>
      </c>
      <c r="J171" s="13">
        <v>2</v>
      </c>
      <c r="K171" s="25">
        <f t="shared" si="27"/>
        <v>230.00200000000001</v>
      </c>
      <c r="L171" s="13"/>
      <c r="M171" s="25">
        <f t="shared" si="28"/>
        <v>0</v>
      </c>
      <c r="N171" s="14">
        <v>0</v>
      </c>
      <c r="O171" s="25">
        <f t="shared" si="25"/>
        <v>0</v>
      </c>
      <c r="P171" s="13">
        <f t="shared" si="26"/>
        <v>2</v>
      </c>
      <c r="Q171" s="25">
        <f t="shared" si="29"/>
        <v>230.00200000000001</v>
      </c>
      <c r="R171" s="26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47"/>
      <c r="AI171" s="47"/>
      <c r="AJ171" s="47"/>
      <c r="AK171" s="47"/>
      <c r="AL171" s="47"/>
      <c r="AM171" s="47"/>
      <c r="AN171" s="47"/>
      <c r="AO171" s="47"/>
      <c r="AP171" s="47"/>
      <c r="AQ171" s="47"/>
      <c r="AR171" s="47"/>
      <c r="AS171" s="47"/>
      <c r="AT171" s="47"/>
      <c r="AU171" s="47"/>
      <c r="AV171" s="47"/>
      <c r="AW171" s="47"/>
      <c r="AX171" s="47"/>
      <c r="AY171" s="47"/>
      <c r="AZ171" s="47"/>
      <c r="BA171" s="47"/>
      <c r="BB171" s="47"/>
      <c r="BC171" s="47"/>
      <c r="BD171" s="47"/>
      <c r="BE171" s="47"/>
      <c r="BF171" s="47"/>
      <c r="BG171" s="47"/>
      <c r="BH171" s="47"/>
      <c r="BI171" s="47"/>
      <c r="BJ171" s="27">
        <f t="shared" si="24"/>
        <v>0</v>
      </c>
    </row>
    <row r="172" spans="1:63" x14ac:dyDescent="0.35">
      <c r="A172" s="13">
        <v>163</v>
      </c>
      <c r="B172" s="20" t="s">
        <v>17</v>
      </c>
      <c r="C172" s="21" t="s">
        <v>18</v>
      </c>
      <c r="D172" s="21"/>
      <c r="E172" s="23"/>
      <c r="F172" s="23"/>
      <c r="G172" s="24" t="s">
        <v>135</v>
      </c>
      <c r="H172" s="13" t="s">
        <v>20</v>
      </c>
      <c r="I172" s="25">
        <v>1770</v>
      </c>
      <c r="J172" s="13">
        <v>6</v>
      </c>
      <c r="K172" s="25">
        <f t="shared" si="27"/>
        <v>10620</v>
      </c>
      <c r="L172" s="13"/>
      <c r="M172" s="25">
        <f t="shared" si="28"/>
        <v>0</v>
      </c>
      <c r="N172" s="14">
        <v>0</v>
      </c>
      <c r="O172" s="25">
        <f t="shared" si="25"/>
        <v>0</v>
      </c>
      <c r="P172" s="13">
        <f t="shared" si="26"/>
        <v>6</v>
      </c>
      <c r="Q172" s="25">
        <f t="shared" si="29"/>
        <v>10620</v>
      </c>
      <c r="R172" s="26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47"/>
      <c r="AI172" s="47"/>
      <c r="AJ172" s="47"/>
      <c r="AK172" s="47"/>
      <c r="AL172" s="47"/>
      <c r="AM172" s="47"/>
      <c r="AN172" s="47"/>
      <c r="AO172" s="47"/>
      <c r="AP172" s="47"/>
      <c r="AQ172" s="47"/>
      <c r="AR172" s="47"/>
      <c r="AS172" s="47"/>
      <c r="AT172" s="47"/>
      <c r="AU172" s="47"/>
      <c r="AV172" s="47"/>
      <c r="AW172" s="47"/>
      <c r="AX172" s="47"/>
      <c r="AY172" s="47"/>
      <c r="AZ172" s="47"/>
      <c r="BA172" s="47"/>
      <c r="BB172" s="47"/>
      <c r="BC172" s="47"/>
      <c r="BD172" s="47"/>
      <c r="BE172" s="47"/>
      <c r="BF172" s="47"/>
      <c r="BG172" s="47"/>
      <c r="BH172" s="47"/>
      <c r="BI172" s="47"/>
      <c r="BJ172" s="27">
        <f t="shared" si="24"/>
        <v>0</v>
      </c>
    </row>
    <row r="173" spans="1:63" x14ac:dyDescent="0.35">
      <c r="A173" s="13">
        <v>164</v>
      </c>
      <c r="B173" s="20" t="s">
        <v>17</v>
      </c>
      <c r="C173" s="21" t="s">
        <v>18</v>
      </c>
      <c r="D173" s="21"/>
      <c r="E173" s="23">
        <v>45946</v>
      </c>
      <c r="F173" s="23">
        <v>45946</v>
      </c>
      <c r="G173" s="24" t="s">
        <v>136</v>
      </c>
      <c r="H173" s="13" t="s">
        <v>20</v>
      </c>
      <c r="I173" s="25">
        <v>1770</v>
      </c>
      <c r="J173" s="13">
        <v>4</v>
      </c>
      <c r="K173" s="25">
        <f t="shared" si="27"/>
        <v>7080</v>
      </c>
      <c r="L173" s="13"/>
      <c r="M173" s="25">
        <f t="shared" si="28"/>
        <v>0</v>
      </c>
      <c r="N173" s="14">
        <v>0</v>
      </c>
      <c r="O173" s="25">
        <f t="shared" si="25"/>
        <v>0</v>
      </c>
      <c r="P173" s="13">
        <f t="shared" si="26"/>
        <v>4</v>
      </c>
      <c r="Q173" s="25">
        <f t="shared" si="29"/>
        <v>7080</v>
      </c>
      <c r="R173" s="26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47"/>
      <c r="AI173" s="47"/>
      <c r="AJ173" s="47"/>
      <c r="AK173" s="47"/>
      <c r="AL173" s="47"/>
      <c r="AM173" s="47"/>
      <c r="AN173" s="47"/>
      <c r="AO173" s="47"/>
      <c r="AP173" s="47"/>
      <c r="AQ173" s="47"/>
      <c r="AR173" s="47"/>
      <c r="AS173" s="47"/>
      <c r="AT173" s="47"/>
      <c r="AU173" s="47"/>
      <c r="AV173" s="47"/>
      <c r="AW173" s="47"/>
      <c r="AX173" s="47"/>
      <c r="AY173" s="47"/>
      <c r="AZ173" s="47"/>
      <c r="BA173" s="47"/>
      <c r="BB173" s="47"/>
      <c r="BC173" s="47"/>
      <c r="BD173" s="47"/>
      <c r="BE173" s="47"/>
      <c r="BF173" s="47"/>
      <c r="BG173" s="47"/>
      <c r="BH173" s="47"/>
      <c r="BI173" s="47"/>
      <c r="BJ173" s="27">
        <f t="shared" si="24"/>
        <v>0</v>
      </c>
    </row>
    <row r="174" spans="1:63" x14ac:dyDescent="0.35">
      <c r="A174" s="13">
        <v>165</v>
      </c>
      <c r="B174" s="20" t="s">
        <v>17</v>
      </c>
      <c r="C174" s="21" t="s">
        <v>18</v>
      </c>
      <c r="D174" s="21"/>
      <c r="E174" s="23">
        <v>45659</v>
      </c>
      <c r="F174" s="23">
        <v>45659</v>
      </c>
      <c r="G174" s="24" t="s">
        <v>137</v>
      </c>
      <c r="H174" s="13" t="s">
        <v>20</v>
      </c>
      <c r="I174" s="25">
        <v>9269.1949999999997</v>
      </c>
      <c r="J174" s="13">
        <v>3</v>
      </c>
      <c r="K174" s="25">
        <f t="shared" si="27"/>
        <v>27807.584999999999</v>
      </c>
      <c r="L174" s="13"/>
      <c r="M174" s="25">
        <f t="shared" si="28"/>
        <v>0</v>
      </c>
      <c r="N174" s="14">
        <v>0</v>
      </c>
      <c r="O174" s="25">
        <f t="shared" si="25"/>
        <v>0</v>
      </c>
      <c r="P174" s="13">
        <f t="shared" si="26"/>
        <v>3</v>
      </c>
      <c r="Q174" s="25">
        <f t="shared" si="29"/>
        <v>27807.584999999999</v>
      </c>
      <c r="R174" s="26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47"/>
      <c r="AI174" s="47"/>
      <c r="AJ174" s="47"/>
      <c r="AK174" s="47"/>
      <c r="AL174" s="47"/>
      <c r="AM174" s="47"/>
      <c r="AN174" s="47"/>
      <c r="AO174" s="47"/>
      <c r="AP174" s="47"/>
      <c r="AQ174" s="47"/>
      <c r="AR174" s="47"/>
      <c r="AS174" s="47"/>
      <c r="AT174" s="47"/>
      <c r="AU174" s="47"/>
      <c r="AV174" s="47"/>
      <c r="AW174" s="47"/>
      <c r="AX174" s="47"/>
      <c r="AY174" s="47"/>
      <c r="AZ174" s="47"/>
      <c r="BA174" s="47"/>
      <c r="BB174" s="47"/>
      <c r="BC174" s="47"/>
      <c r="BD174" s="47"/>
      <c r="BE174" s="47"/>
      <c r="BF174" s="47"/>
      <c r="BG174" s="47"/>
      <c r="BH174" s="47"/>
      <c r="BI174" s="47"/>
      <c r="BJ174" s="27">
        <f t="shared" si="24"/>
        <v>0</v>
      </c>
    </row>
    <row r="175" spans="1:63" x14ac:dyDescent="0.35">
      <c r="A175" s="13">
        <v>166</v>
      </c>
      <c r="B175" s="20" t="s">
        <v>17</v>
      </c>
      <c r="C175" s="21" t="s">
        <v>18</v>
      </c>
      <c r="D175" s="21"/>
      <c r="E175" s="23"/>
      <c r="F175" s="23"/>
      <c r="G175" s="24" t="s">
        <v>137</v>
      </c>
      <c r="H175" s="13" t="s">
        <v>20</v>
      </c>
      <c r="I175" s="25">
        <v>9050.3994000000002</v>
      </c>
      <c r="J175" s="13">
        <v>2</v>
      </c>
      <c r="K175" s="25">
        <f t="shared" si="27"/>
        <v>18100.7988</v>
      </c>
      <c r="L175" s="13"/>
      <c r="M175" s="25">
        <f t="shared" si="28"/>
        <v>0</v>
      </c>
      <c r="N175" s="14">
        <v>0</v>
      </c>
      <c r="O175" s="25">
        <f t="shared" si="25"/>
        <v>0</v>
      </c>
      <c r="P175" s="13">
        <f t="shared" si="26"/>
        <v>2</v>
      </c>
      <c r="Q175" s="25">
        <f t="shared" si="29"/>
        <v>18100.7988</v>
      </c>
      <c r="R175" s="26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47"/>
      <c r="AI175" s="47"/>
      <c r="AJ175" s="47"/>
      <c r="AK175" s="47"/>
      <c r="AL175" s="47"/>
      <c r="AM175" s="47"/>
      <c r="AN175" s="47"/>
      <c r="AO175" s="47"/>
      <c r="AP175" s="47"/>
      <c r="AQ175" s="47"/>
      <c r="AR175" s="47"/>
      <c r="AS175" s="47"/>
      <c r="AT175" s="47"/>
      <c r="AU175" s="47"/>
      <c r="AV175" s="47"/>
      <c r="AW175" s="47"/>
      <c r="AX175" s="47"/>
      <c r="AY175" s="47"/>
      <c r="AZ175" s="47"/>
      <c r="BA175" s="47"/>
      <c r="BB175" s="47"/>
      <c r="BC175" s="47"/>
      <c r="BD175" s="47"/>
      <c r="BE175" s="47"/>
      <c r="BF175" s="47"/>
      <c r="BG175" s="47"/>
      <c r="BH175" s="47"/>
      <c r="BI175" s="47"/>
      <c r="BJ175" s="27">
        <f t="shared" si="24"/>
        <v>0</v>
      </c>
    </row>
    <row r="176" spans="1:63" x14ac:dyDescent="0.35">
      <c r="A176" s="13">
        <v>167</v>
      </c>
      <c r="B176" s="20" t="s">
        <v>17</v>
      </c>
      <c r="C176" s="21" t="s">
        <v>18</v>
      </c>
      <c r="D176" s="21" t="s">
        <v>138</v>
      </c>
      <c r="E176" s="23">
        <v>45538</v>
      </c>
      <c r="F176" s="23">
        <v>45538</v>
      </c>
      <c r="G176" s="24" t="s">
        <v>139</v>
      </c>
      <c r="H176" s="13" t="s">
        <v>20</v>
      </c>
      <c r="I176" s="25">
        <v>7110.22</v>
      </c>
      <c r="J176" s="13">
        <v>6</v>
      </c>
      <c r="K176" s="25">
        <f t="shared" si="27"/>
        <v>42661.32</v>
      </c>
      <c r="L176" s="13"/>
      <c r="M176" s="25">
        <f t="shared" si="28"/>
        <v>0</v>
      </c>
      <c r="N176" s="14">
        <v>0</v>
      </c>
      <c r="O176" s="25">
        <f t="shared" si="25"/>
        <v>0</v>
      </c>
      <c r="P176" s="13">
        <f t="shared" si="26"/>
        <v>6</v>
      </c>
      <c r="Q176" s="25">
        <f t="shared" si="29"/>
        <v>42661.32</v>
      </c>
      <c r="R176" s="26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47"/>
      <c r="AI176" s="47"/>
      <c r="AJ176" s="47"/>
      <c r="AK176" s="47"/>
      <c r="AL176" s="47"/>
      <c r="AM176" s="47"/>
      <c r="AN176" s="47"/>
      <c r="AO176" s="47"/>
      <c r="AP176" s="47"/>
      <c r="AQ176" s="47"/>
      <c r="AR176" s="47"/>
      <c r="AS176" s="47"/>
      <c r="AT176" s="47"/>
      <c r="AU176" s="47"/>
      <c r="AV176" s="47"/>
      <c r="AW176" s="47"/>
      <c r="AX176" s="47"/>
      <c r="AY176" s="47"/>
      <c r="AZ176" s="47"/>
      <c r="BA176" s="47"/>
      <c r="BB176" s="47"/>
      <c r="BC176" s="47"/>
      <c r="BD176" s="47"/>
      <c r="BE176" s="47"/>
      <c r="BF176" s="47"/>
      <c r="BG176" s="47"/>
      <c r="BH176" s="47"/>
      <c r="BI176" s="47"/>
      <c r="BJ176" s="27">
        <f t="shared" si="24"/>
        <v>0</v>
      </c>
    </row>
    <row r="177" spans="1:62" x14ac:dyDescent="0.35">
      <c r="A177" s="13">
        <v>168</v>
      </c>
      <c r="B177" s="20" t="s">
        <v>17</v>
      </c>
      <c r="C177" s="21" t="s">
        <v>18</v>
      </c>
      <c r="D177" s="21"/>
      <c r="E177" s="23">
        <v>45538</v>
      </c>
      <c r="F177" s="23">
        <v>45538</v>
      </c>
      <c r="G177" s="24" t="s">
        <v>140</v>
      </c>
      <c r="H177" s="13" t="s">
        <v>20</v>
      </c>
      <c r="I177" s="25">
        <v>8058.9633999999996</v>
      </c>
      <c r="J177" s="13">
        <v>5</v>
      </c>
      <c r="K177" s="25">
        <f t="shared" si="27"/>
        <v>40294.816999999995</v>
      </c>
      <c r="L177" s="13"/>
      <c r="M177" s="25">
        <f t="shared" si="28"/>
        <v>0</v>
      </c>
      <c r="N177" s="14">
        <v>0</v>
      </c>
      <c r="O177" s="25">
        <f t="shared" si="25"/>
        <v>0</v>
      </c>
      <c r="P177" s="13">
        <f t="shared" si="26"/>
        <v>5</v>
      </c>
      <c r="Q177" s="25">
        <f t="shared" si="29"/>
        <v>40294.816999999995</v>
      </c>
      <c r="R177" s="26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47"/>
      <c r="AI177" s="47"/>
      <c r="AJ177" s="47"/>
      <c r="AK177" s="47"/>
      <c r="AL177" s="47"/>
      <c r="AM177" s="47"/>
      <c r="AN177" s="47"/>
      <c r="AO177" s="47"/>
      <c r="AP177" s="47"/>
      <c r="AQ177" s="47"/>
      <c r="AR177" s="47"/>
      <c r="AS177" s="47"/>
      <c r="AT177" s="47"/>
      <c r="AU177" s="47"/>
      <c r="AV177" s="47"/>
      <c r="AW177" s="47"/>
      <c r="AX177" s="47"/>
      <c r="AY177" s="47"/>
      <c r="AZ177" s="47"/>
      <c r="BA177" s="47"/>
      <c r="BB177" s="47"/>
      <c r="BC177" s="47"/>
      <c r="BD177" s="47"/>
      <c r="BE177" s="47"/>
      <c r="BF177" s="47"/>
      <c r="BG177" s="47"/>
      <c r="BH177" s="47"/>
      <c r="BI177" s="47"/>
      <c r="BJ177" s="27">
        <f t="shared" si="24"/>
        <v>0</v>
      </c>
    </row>
    <row r="178" spans="1:62" x14ac:dyDescent="0.35">
      <c r="A178" s="13">
        <v>169</v>
      </c>
      <c r="B178" s="20" t="s">
        <v>17</v>
      </c>
      <c r="C178" s="21" t="s">
        <v>18</v>
      </c>
      <c r="D178" s="21"/>
      <c r="E178" s="23">
        <v>45166</v>
      </c>
      <c r="F178" s="23">
        <v>45166</v>
      </c>
      <c r="G178" s="24" t="s">
        <v>141</v>
      </c>
      <c r="H178" s="13" t="s">
        <v>20</v>
      </c>
      <c r="I178" s="25">
        <v>8058.9633999999996</v>
      </c>
      <c r="J178" s="13">
        <v>5</v>
      </c>
      <c r="K178" s="25">
        <f t="shared" si="27"/>
        <v>40294.816999999995</v>
      </c>
      <c r="L178" s="13"/>
      <c r="M178" s="25">
        <f t="shared" si="28"/>
        <v>0</v>
      </c>
      <c r="N178" s="14">
        <v>0</v>
      </c>
      <c r="O178" s="25">
        <f t="shared" si="25"/>
        <v>0</v>
      </c>
      <c r="P178" s="13">
        <f t="shared" si="26"/>
        <v>5</v>
      </c>
      <c r="Q178" s="25">
        <f t="shared" si="29"/>
        <v>40294.816999999995</v>
      </c>
      <c r="R178" s="26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47"/>
      <c r="AI178" s="47"/>
      <c r="AJ178" s="47"/>
      <c r="AK178" s="47"/>
      <c r="AL178" s="47"/>
      <c r="AM178" s="47"/>
      <c r="AN178" s="47"/>
      <c r="AO178" s="47"/>
      <c r="AP178" s="47"/>
      <c r="AQ178" s="47"/>
      <c r="AR178" s="47"/>
      <c r="AS178" s="47"/>
      <c r="AT178" s="47"/>
      <c r="AU178" s="47"/>
      <c r="AV178" s="47"/>
      <c r="AW178" s="47"/>
      <c r="AX178" s="47"/>
      <c r="AY178" s="47"/>
      <c r="AZ178" s="47"/>
      <c r="BA178" s="47"/>
      <c r="BB178" s="47"/>
      <c r="BC178" s="47"/>
      <c r="BD178" s="47"/>
      <c r="BE178" s="47"/>
      <c r="BF178" s="47"/>
      <c r="BG178" s="47"/>
      <c r="BH178" s="47"/>
      <c r="BI178" s="47"/>
      <c r="BJ178" s="27">
        <f t="shared" si="24"/>
        <v>0</v>
      </c>
    </row>
    <row r="179" spans="1:62" x14ac:dyDescent="0.35">
      <c r="A179" s="13">
        <v>170</v>
      </c>
      <c r="B179" s="20" t="s">
        <v>17</v>
      </c>
      <c r="C179" s="21" t="s">
        <v>18</v>
      </c>
      <c r="D179" s="21"/>
      <c r="E179" s="23">
        <v>45538</v>
      </c>
      <c r="F179" s="23">
        <v>45538</v>
      </c>
      <c r="G179" s="24" t="s">
        <v>142</v>
      </c>
      <c r="H179" s="13" t="s">
        <v>20</v>
      </c>
      <c r="I179" s="25">
        <v>8058.9633999999996</v>
      </c>
      <c r="J179" s="13">
        <v>5</v>
      </c>
      <c r="K179" s="25">
        <f t="shared" si="27"/>
        <v>40294.816999999995</v>
      </c>
      <c r="L179" s="13"/>
      <c r="M179" s="25">
        <f t="shared" si="28"/>
        <v>0</v>
      </c>
      <c r="N179" s="14">
        <v>0</v>
      </c>
      <c r="O179" s="25">
        <f t="shared" si="25"/>
        <v>0</v>
      </c>
      <c r="P179" s="13">
        <f t="shared" si="26"/>
        <v>5</v>
      </c>
      <c r="Q179" s="25">
        <f t="shared" si="29"/>
        <v>40294.816999999995</v>
      </c>
      <c r="R179" s="26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47"/>
      <c r="AI179" s="47"/>
      <c r="AJ179" s="47"/>
      <c r="AK179" s="47"/>
      <c r="AL179" s="47"/>
      <c r="AM179" s="47"/>
      <c r="AN179" s="47"/>
      <c r="AO179" s="47"/>
      <c r="AP179" s="47"/>
      <c r="AQ179" s="47"/>
      <c r="AR179" s="47"/>
      <c r="AS179" s="47"/>
      <c r="AT179" s="47"/>
      <c r="AU179" s="47"/>
      <c r="AV179" s="47"/>
      <c r="AW179" s="47"/>
      <c r="AX179" s="47"/>
      <c r="AY179" s="47"/>
      <c r="AZ179" s="47"/>
      <c r="BA179" s="47"/>
      <c r="BB179" s="47"/>
      <c r="BC179" s="47"/>
      <c r="BD179" s="47"/>
      <c r="BE179" s="47"/>
      <c r="BF179" s="47"/>
      <c r="BG179" s="47"/>
      <c r="BH179" s="47"/>
      <c r="BI179" s="47"/>
      <c r="BJ179" s="27">
        <f t="shared" si="24"/>
        <v>0</v>
      </c>
    </row>
    <row r="180" spans="1:62" x14ac:dyDescent="0.35">
      <c r="A180" s="13">
        <v>171</v>
      </c>
      <c r="B180" s="20" t="s">
        <v>17</v>
      </c>
      <c r="C180" s="21" t="s">
        <v>18</v>
      </c>
      <c r="D180" s="21"/>
      <c r="E180" s="23">
        <v>45166</v>
      </c>
      <c r="F180" s="23">
        <v>45166</v>
      </c>
      <c r="G180" s="24" t="s">
        <v>143</v>
      </c>
      <c r="H180" s="13" t="s">
        <v>20</v>
      </c>
      <c r="I180" s="25">
        <v>4409.7308000000003</v>
      </c>
      <c r="J180" s="13">
        <v>2</v>
      </c>
      <c r="K180" s="25">
        <f t="shared" si="27"/>
        <v>8819.4616000000005</v>
      </c>
      <c r="L180" s="13"/>
      <c r="M180" s="25">
        <f t="shared" si="28"/>
        <v>0</v>
      </c>
      <c r="N180" s="14">
        <v>0</v>
      </c>
      <c r="O180" s="25">
        <f t="shared" si="25"/>
        <v>0</v>
      </c>
      <c r="P180" s="13">
        <f t="shared" si="26"/>
        <v>2</v>
      </c>
      <c r="Q180" s="25">
        <f t="shared" si="29"/>
        <v>8819.4616000000005</v>
      </c>
      <c r="R180" s="26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47"/>
      <c r="AI180" s="47"/>
      <c r="AJ180" s="47"/>
      <c r="AK180" s="47"/>
      <c r="AL180" s="47"/>
      <c r="AM180" s="47"/>
      <c r="AN180" s="47"/>
      <c r="AO180" s="47"/>
      <c r="AP180" s="47"/>
      <c r="AQ180" s="47"/>
      <c r="AR180" s="47"/>
      <c r="AS180" s="47"/>
      <c r="AT180" s="47"/>
      <c r="AU180" s="47"/>
      <c r="AV180" s="47"/>
      <c r="AW180" s="47"/>
      <c r="AX180" s="47"/>
      <c r="AY180" s="47"/>
      <c r="AZ180" s="47"/>
      <c r="BA180" s="47"/>
      <c r="BB180" s="47"/>
      <c r="BC180" s="47"/>
      <c r="BD180" s="47"/>
      <c r="BE180" s="47"/>
      <c r="BF180" s="47"/>
      <c r="BG180" s="47"/>
      <c r="BH180" s="47"/>
      <c r="BI180" s="47"/>
      <c r="BJ180" s="27">
        <f t="shared" si="24"/>
        <v>0</v>
      </c>
    </row>
    <row r="181" spans="1:62" x14ac:dyDescent="0.35">
      <c r="A181" s="13">
        <v>172</v>
      </c>
      <c r="B181" s="20" t="s">
        <v>17</v>
      </c>
      <c r="C181" s="21" t="s">
        <v>18</v>
      </c>
      <c r="D181" s="21"/>
      <c r="E181" s="23"/>
      <c r="F181" s="23"/>
      <c r="G181" s="24" t="s">
        <v>143</v>
      </c>
      <c r="H181" s="13" t="s">
        <v>20</v>
      </c>
      <c r="I181" s="25">
        <v>8967.7404000000006</v>
      </c>
      <c r="J181" s="13">
        <v>2</v>
      </c>
      <c r="K181" s="25">
        <f t="shared" si="27"/>
        <v>17935.480800000001</v>
      </c>
      <c r="L181" s="13"/>
      <c r="M181" s="25">
        <f t="shared" si="28"/>
        <v>0</v>
      </c>
      <c r="N181" s="14">
        <v>0</v>
      </c>
      <c r="O181" s="25">
        <f t="shared" si="25"/>
        <v>0</v>
      </c>
      <c r="P181" s="13">
        <f t="shared" si="26"/>
        <v>2</v>
      </c>
      <c r="Q181" s="25">
        <f t="shared" si="29"/>
        <v>17935.480800000001</v>
      </c>
      <c r="R181" s="26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47"/>
      <c r="AI181" s="47"/>
      <c r="AJ181" s="47"/>
      <c r="AK181" s="47"/>
      <c r="AL181" s="47"/>
      <c r="AM181" s="47"/>
      <c r="AN181" s="47"/>
      <c r="AO181" s="47"/>
      <c r="AP181" s="47"/>
      <c r="AQ181" s="47"/>
      <c r="AR181" s="47"/>
      <c r="AS181" s="47"/>
      <c r="AT181" s="47"/>
      <c r="AU181" s="47"/>
      <c r="AV181" s="47"/>
      <c r="AW181" s="47"/>
      <c r="AX181" s="47"/>
      <c r="AY181" s="47"/>
      <c r="AZ181" s="47"/>
      <c r="BA181" s="47"/>
      <c r="BB181" s="47"/>
      <c r="BC181" s="47"/>
      <c r="BD181" s="47"/>
      <c r="BE181" s="47"/>
      <c r="BF181" s="47"/>
      <c r="BG181" s="47"/>
      <c r="BH181" s="47"/>
      <c r="BI181" s="47"/>
      <c r="BJ181" s="27">
        <f t="shared" si="24"/>
        <v>0</v>
      </c>
    </row>
    <row r="182" spans="1:62" x14ac:dyDescent="0.35">
      <c r="A182" s="13">
        <v>173</v>
      </c>
      <c r="B182" s="20" t="s">
        <v>17</v>
      </c>
      <c r="C182" s="21" t="s">
        <v>18</v>
      </c>
      <c r="D182" s="21"/>
      <c r="E182" s="23">
        <v>45768</v>
      </c>
      <c r="F182" s="23">
        <v>45768</v>
      </c>
      <c r="G182" s="24" t="s">
        <v>144</v>
      </c>
      <c r="H182" s="13" t="s">
        <v>20</v>
      </c>
      <c r="I182" s="25">
        <v>19112.4699</v>
      </c>
      <c r="J182" s="13">
        <v>2</v>
      </c>
      <c r="K182" s="25">
        <f t="shared" si="27"/>
        <v>38224.9398</v>
      </c>
      <c r="L182" s="13"/>
      <c r="M182" s="25">
        <f t="shared" si="28"/>
        <v>0</v>
      </c>
      <c r="N182" s="14">
        <v>0</v>
      </c>
      <c r="O182" s="25">
        <f t="shared" si="25"/>
        <v>0</v>
      </c>
      <c r="P182" s="13">
        <f t="shared" si="26"/>
        <v>2</v>
      </c>
      <c r="Q182" s="25">
        <f t="shared" si="29"/>
        <v>38224.9398</v>
      </c>
      <c r="R182" s="26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47"/>
      <c r="AI182" s="47"/>
      <c r="AJ182" s="47"/>
      <c r="AK182" s="47"/>
      <c r="AL182" s="47"/>
      <c r="AM182" s="47"/>
      <c r="AN182" s="47"/>
      <c r="AO182" s="47"/>
      <c r="AP182" s="47"/>
      <c r="AQ182" s="47"/>
      <c r="AR182" s="47"/>
      <c r="AS182" s="47"/>
      <c r="AT182" s="47"/>
      <c r="AU182" s="47"/>
      <c r="AV182" s="47"/>
      <c r="AW182" s="47"/>
      <c r="AX182" s="47"/>
      <c r="AY182" s="47"/>
      <c r="AZ182" s="47"/>
      <c r="BA182" s="47"/>
      <c r="BB182" s="47"/>
      <c r="BC182" s="47"/>
      <c r="BD182" s="47"/>
      <c r="BE182" s="47"/>
      <c r="BF182" s="47"/>
      <c r="BG182" s="47"/>
      <c r="BH182" s="47"/>
      <c r="BI182" s="47"/>
      <c r="BJ182" s="27">
        <f t="shared" si="24"/>
        <v>0</v>
      </c>
    </row>
    <row r="183" spans="1:62" x14ac:dyDescent="0.35">
      <c r="A183" s="13">
        <v>174</v>
      </c>
      <c r="B183" s="20" t="s">
        <v>17</v>
      </c>
      <c r="C183" s="21" t="s">
        <v>18</v>
      </c>
      <c r="D183" s="21"/>
      <c r="E183" s="23">
        <v>45166</v>
      </c>
      <c r="F183" s="23">
        <v>45166</v>
      </c>
      <c r="G183" s="24" t="s">
        <v>144</v>
      </c>
      <c r="H183" s="13" t="s">
        <v>20</v>
      </c>
      <c r="I183" s="25">
        <v>16643.7588</v>
      </c>
      <c r="J183" s="13">
        <v>0</v>
      </c>
      <c r="K183" s="25">
        <f t="shared" si="27"/>
        <v>0</v>
      </c>
      <c r="L183" s="13"/>
      <c r="M183" s="25">
        <f t="shared" si="28"/>
        <v>0</v>
      </c>
      <c r="N183" s="14">
        <v>0</v>
      </c>
      <c r="O183" s="25">
        <f t="shared" si="25"/>
        <v>0</v>
      </c>
      <c r="P183" s="13">
        <f t="shared" si="26"/>
        <v>0</v>
      </c>
      <c r="Q183" s="25">
        <f t="shared" si="29"/>
        <v>0</v>
      </c>
      <c r="R183" s="26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47"/>
      <c r="AI183" s="47"/>
      <c r="AJ183" s="47"/>
      <c r="AK183" s="47"/>
      <c r="AL183" s="47"/>
      <c r="AM183" s="47"/>
      <c r="AN183" s="47"/>
      <c r="AO183" s="47"/>
      <c r="AP183" s="47"/>
      <c r="AQ183" s="47"/>
      <c r="AR183" s="47"/>
      <c r="AS183" s="47"/>
      <c r="AT183" s="47"/>
      <c r="AU183" s="47"/>
      <c r="AV183" s="47"/>
      <c r="AW183" s="47"/>
      <c r="AX183" s="47"/>
      <c r="AY183" s="47"/>
      <c r="AZ183" s="47"/>
      <c r="BA183" s="47"/>
      <c r="BB183" s="47"/>
      <c r="BC183" s="47"/>
      <c r="BD183" s="47"/>
      <c r="BE183" s="47"/>
      <c r="BF183" s="47"/>
      <c r="BG183" s="47"/>
      <c r="BH183" s="47"/>
      <c r="BI183" s="47"/>
      <c r="BJ183" s="27">
        <f t="shared" si="24"/>
        <v>0</v>
      </c>
    </row>
    <row r="184" spans="1:62" x14ac:dyDescent="0.35">
      <c r="A184" s="13">
        <v>175</v>
      </c>
      <c r="B184" s="20" t="s">
        <v>17</v>
      </c>
      <c r="C184" s="21" t="s">
        <v>18</v>
      </c>
      <c r="D184" s="21"/>
      <c r="E184" s="23"/>
      <c r="F184" s="23"/>
      <c r="G184" s="24" t="s">
        <v>145</v>
      </c>
      <c r="H184" s="13" t="s">
        <v>20</v>
      </c>
      <c r="I184" s="25">
        <v>8885.0697999999993</v>
      </c>
      <c r="J184" s="13">
        <v>2</v>
      </c>
      <c r="K184" s="25">
        <f t="shared" si="27"/>
        <v>17770.139599999999</v>
      </c>
      <c r="L184" s="13"/>
      <c r="M184" s="25">
        <f t="shared" si="28"/>
        <v>0</v>
      </c>
      <c r="N184" s="14">
        <v>0</v>
      </c>
      <c r="O184" s="25">
        <f t="shared" si="25"/>
        <v>0</v>
      </c>
      <c r="P184" s="13">
        <f t="shared" si="26"/>
        <v>2</v>
      </c>
      <c r="Q184" s="25">
        <f t="shared" si="29"/>
        <v>17770.139599999999</v>
      </c>
      <c r="R184" s="26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47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  <c r="BF184" s="47"/>
      <c r="BG184" s="47"/>
      <c r="BH184" s="47"/>
      <c r="BI184" s="47"/>
      <c r="BJ184" s="27">
        <f t="shared" si="24"/>
        <v>0</v>
      </c>
    </row>
    <row r="185" spans="1:62" x14ac:dyDescent="0.35">
      <c r="A185" s="13">
        <v>176</v>
      </c>
      <c r="B185" s="20" t="s">
        <v>17</v>
      </c>
      <c r="C185" s="21" t="s">
        <v>18</v>
      </c>
      <c r="D185" s="21"/>
      <c r="E185" s="23">
        <v>45946</v>
      </c>
      <c r="F185" s="23">
        <v>45946</v>
      </c>
      <c r="G185" s="24" t="s">
        <v>145</v>
      </c>
      <c r="H185" s="13" t="s">
        <v>20</v>
      </c>
      <c r="I185" s="25">
        <v>11925.894200000001</v>
      </c>
      <c r="J185" s="13">
        <v>2</v>
      </c>
      <c r="K185" s="25">
        <f t="shared" si="27"/>
        <v>23851.788400000001</v>
      </c>
      <c r="L185" s="13"/>
      <c r="M185" s="25">
        <f t="shared" si="28"/>
        <v>0</v>
      </c>
      <c r="N185" s="14">
        <v>0</v>
      </c>
      <c r="O185" s="25">
        <f t="shared" si="25"/>
        <v>0</v>
      </c>
      <c r="P185" s="13">
        <f t="shared" si="26"/>
        <v>2</v>
      </c>
      <c r="Q185" s="25">
        <f t="shared" si="29"/>
        <v>23851.788400000001</v>
      </c>
      <c r="R185" s="26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47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  <c r="BF185" s="47"/>
      <c r="BG185" s="47"/>
      <c r="BH185" s="47"/>
      <c r="BI185" s="47"/>
      <c r="BJ185" s="27">
        <f t="shared" si="24"/>
        <v>0</v>
      </c>
    </row>
    <row r="186" spans="1:62" x14ac:dyDescent="0.35">
      <c r="A186" s="13">
        <v>177</v>
      </c>
      <c r="B186" s="20" t="s">
        <v>17</v>
      </c>
      <c r="C186" s="21" t="s">
        <v>18</v>
      </c>
      <c r="D186" s="21"/>
      <c r="E186" s="23">
        <v>45538</v>
      </c>
      <c r="F186" s="23">
        <v>45538</v>
      </c>
      <c r="G186" s="24" t="s">
        <v>146</v>
      </c>
      <c r="H186" s="13" t="s">
        <v>20</v>
      </c>
      <c r="I186" s="25">
        <v>14713.43</v>
      </c>
      <c r="J186" s="13">
        <v>1</v>
      </c>
      <c r="K186" s="25">
        <f t="shared" si="27"/>
        <v>14713.43</v>
      </c>
      <c r="L186" s="13"/>
      <c r="M186" s="25">
        <f t="shared" si="28"/>
        <v>0</v>
      </c>
      <c r="N186" s="14">
        <v>0</v>
      </c>
      <c r="O186" s="25">
        <f t="shared" si="25"/>
        <v>0</v>
      </c>
      <c r="P186" s="13">
        <f t="shared" si="26"/>
        <v>1</v>
      </c>
      <c r="Q186" s="25">
        <f t="shared" si="29"/>
        <v>14713.43</v>
      </c>
      <c r="R186" s="26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47"/>
      <c r="AI186" s="47"/>
      <c r="AJ186" s="47"/>
      <c r="AK186" s="47"/>
      <c r="AL186" s="47"/>
      <c r="AM186" s="47"/>
      <c r="AN186" s="47"/>
      <c r="AO186" s="47"/>
      <c r="AP186" s="47"/>
      <c r="AQ186" s="47"/>
      <c r="AR186" s="47"/>
      <c r="AS186" s="47"/>
      <c r="AT186" s="47"/>
      <c r="AU186" s="47"/>
      <c r="AV186" s="47"/>
      <c r="AW186" s="47"/>
      <c r="AX186" s="47"/>
      <c r="AY186" s="47"/>
      <c r="AZ186" s="47"/>
      <c r="BA186" s="47"/>
      <c r="BB186" s="47"/>
      <c r="BC186" s="47"/>
      <c r="BD186" s="47"/>
      <c r="BE186" s="47"/>
      <c r="BF186" s="47"/>
      <c r="BG186" s="47"/>
      <c r="BH186" s="47"/>
      <c r="BI186" s="47"/>
      <c r="BJ186" s="27">
        <f t="shared" si="24"/>
        <v>0</v>
      </c>
    </row>
    <row r="187" spans="1:62" x14ac:dyDescent="0.35">
      <c r="A187" s="13">
        <v>178</v>
      </c>
      <c r="B187" s="20" t="s">
        <v>17</v>
      </c>
      <c r="C187" s="21" t="s">
        <v>18</v>
      </c>
      <c r="D187" s="21"/>
      <c r="E187" s="23">
        <v>45659</v>
      </c>
      <c r="F187" s="23">
        <v>45659</v>
      </c>
      <c r="G187" s="24" t="s">
        <v>147</v>
      </c>
      <c r="H187" s="13" t="s">
        <v>20</v>
      </c>
      <c r="I187" s="25">
        <v>9440</v>
      </c>
      <c r="J187" s="13">
        <v>5</v>
      </c>
      <c r="K187" s="25">
        <f t="shared" si="27"/>
        <v>47200</v>
      </c>
      <c r="L187" s="13"/>
      <c r="M187" s="25">
        <f t="shared" si="28"/>
        <v>0</v>
      </c>
      <c r="N187" s="14">
        <v>0</v>
      </c>
      <c r="O187" s="25">
        <f t="shared" si="25"/>
        <v>0</v>
      </c>
      <c r="P187" s="13">
        <f t="shared" si="26"/>
        <v>5</v>
      </c>
      <c r="Q187" s="25">
        <f t="shared" si="29"/>
        <v>47200</v>
      </c>
      <c r="R187" s="26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47"/>
      <c r="AI187" s="47"/>
      <c r="AJ187" s="47"/>
      <c r="AK187" s="47"/>
      <c r="AL187" s="47"/>
      <c r="AM187" s="47"/>
      <c r="AN187" s="47"/>
      <c r="AO187" s="47"/>
      <c r="AP187" s="47"/>
      <c r="AQ187" s="47"/>
      <c r="AR187" s="47"/>
      <c r="AS187" s="47"/>
      <c r="AT187" s="47"/>
      <c r="AU187" s="47"/>
      <c r="AV187" s="47"/>
      <c r="AW187" s="47"/>
      <c r="AX187" s="47"/>
      <c r="AY187" s="47"/>
      <c r="AZ187" s="47"/>
      <c r="BA187" s="47"/>
      <c r="BB187" s="47"/>
      <c r="BC187" s="47"/>
      <c r="BD187" s="47"/>
      <c r="BE187" s="47"/>
      <c r="BF187" s="47"/>
      <c r="BG187" s="47"/>
      <c r="BH187" s="47"/>
      <c r="BI187" s="47"/>
      <c r="BJ187" s="27">
        <f t="shared" si="24"/>
        <v>0</v>
      </c>
    </row>
    <row r="188" spans="1:62" x14ac:dyDescent="0.35">
      <c r="A188" s="13">
        <v>179</v>
      </c>
      <c r="B188" s="20" t="s">
        <v>17</v>
      </c>
      <c r="C188" s="21" t="s">
        <v>18</v>
      </c>
      <c r="D188" s="21"/>
      <c r="E188" s="23"/>
      <c r="F188" s="23"/>
      <c r="G188" s="24" t="s">
        <v>148</v>
      </c>
      <c r="H188" s="13" t="s">
        <v>20</v>
      </c>
      <c r="I188" s="25">
        <v>17582</v>
      </c>
      <c r="J188" s="13">
        <v>6</v>
      </c>
      <c r="K188" s="25">
        <f t="shared" si="27"/>
        <v>105492</v>
      </c>
      <c r="L188" s="13"/>
      <c r="M188" s="25">
        <f t="shared" si="28"/>
        <v>0</v>
      </c>
      <c r="N188" s="14">
        <v>0</v>
      </c>
      <c r="O188" s="25">
        <f t="shared" si="25"/>
        <v>0</v>
      </c>
      <c r="P188" s="13">
        <f t="shared" si="26"/>
        <v>6</v>
      </c>
      <c r="Q188" s="25">
        <f t="shared" si="29"/>
        <v>105492</v>
      </c>
      <c r="R188" s="26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47"/>
      <c r="AI188" s="47"/>
      <c r="AJ188" s="47"/>
      <c r="AK188" s="47"/>
      <c r="AL188" s="47"/>
      <c r="AM188" s="47"/>
      <c r="AN188" s="47"/>
      <c r="AO188" s="47"/>
      <c r="AP188" s="47"/>
      <c r="AQ188" s="47"/>
      <c r="AR188" s="47"/>
      <c r="AS188" s="47"/>
      <c r="AT188" s="47"/>
      <c r="AU188" s="47"/>
      <c r="AV188" s="47"/>
      <c r="AW188" s="47"/>
      <c r="AX188" s="47"/>
      <c r="AY188" s="47"/>
      <c r="AZ188" s="47"/>
      <c r="BA188" s="47"/>
      <c r="BB188" s="47"/>
      <c r="BC188" s="47"/>
      <c r="BD188" s="47"/>
      <c r="BE188" s="47"/>
      <c r="BF188" s="47"/>
      <c r="BG188" s="47"/>
      <c r="BH188" s="47"/>
      <c r="BI188" s="47"/>
      <c r="BJ188" s="27">
        <f t="shared" si="24"/>
        <v>0</v>
      </c>
    </row>
    <row r="189" spans="1:62" x14ac:dyDescent="0.35">
      <c r="A189" s="13">
        <v>180</v>
      </c>
      <c r="B189" s="20" t="s">
        <v>17</v>
      </c>
      <c r="C189" s="21" t="s">
        <v>18</v>
      </c>
      <c r="D189" s="21"/>
      <c r="E189" s="23"/>
      <c r="F189" s="23"/>
      <c r="G189" s="24" t="s">
        <v>149</v>
      </c>
      <c r="H189" s="13" t="s">
        <v>20</v>
      </c>
      <c r="I189" s="25">
        <v>17582</v>
      </c>
      <c r="J189" s="13">
        <v>5</v>
      </c>
      <c r="K189" s="25">
        <f t="shared" si="27"/>
        <v>87910</v>
      </c>
      <c r="L189" s="13"/>
      <c r="M189" s="25">
        <f t="shared" si="28"/>
        <v>0</v>
      </c>
      <c r="N189" s="14">
        <v>0</v>
      </c>
      <c r="O189" s="25">
        <f t="shared" si="25"/>
        <v>0</v>
      </c>
      <c r="P189" s="13">
        <f t="shared" si="26"/>
        <v>5</v>
      </c>
      <c r="Q189" s="25">
        <f t="shared" si="29"/>
        <v>87910</v>
      </c>
      <c r="R189" s="26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47"/>
      <c r="AI189" s="47"/>
      <c r="AJ189" s="47"/>
      <c r="AK189" s="47"/>
      <c r="AL189" s="47"/>
      <c r="AM189" s="47"/>
      <c r="AN189" s="47"/>
      <c r="AO189" s="47"/>
      <c r="AP189" s="47"/>
      <c r="AQ189" s="47"/>
      <c r="AR189" s="47"/>
      <c r="AS189" s="47"/>
      <c r="AT189" s="47"/>
      <c r="AU189" s="47"/>
      <c r="AV189" s="47"/>
      <c r="AW189" s="47"/>
      <c r="AX189" s="47"/>
      <c r="AY189" s="47"/>
      <c r="AZ189" s="47"/>
      <c r="BA189" s="47"/>
      <c r="BB189" s="47"/>
      <c r="BC189" s="47"/>
      <c r="BD189" s="47"/>
      <c r="BE189" s="47"/>
      <c r="BF189" s="47"/>
      <c r="BG189" s="47"/>
      <c r="BH189" s="47"/>
      <c r="BI189" s="47"/>
      <c r="BJ189" s="27">
        <f t="shared" si="24"/>
        <v>0</v>
      </c>
    </row>
    <row r="190" spans="1:62" x14ac:dyDescent="0.35">
      <c r="A190" s="13">
        <v>181</v>
      </c>
      <c r="B190" s="20" t="s">
        <v>17</v>
      </c>
      <c r="C190" s="21" t="s">
        <v>18</v>
      </c>
      <c r="D190" s="21"/>
      <c r="E190" s="23"/>
      <c r="F190" s="23"/>
      <c r="G190" s="24" t="s">
        <v>150</v>
      </c>
      <c r="H190" s="13" t="s">
        <v>20</v>
      </c>
      <c r="I190" s="25">
        <v>17582</v>
      </c>
      <c r="J190" s="13">
        <v>5</v>
      </c>
      <c r="K190" s="25">
        <f t="shared" si="27"/>
        <v>87910</v>
      </c>
      <c r="L190" s="13"/>
      <c r="M190" s="25">
        <f t="shared" si="28"/>
        <v>0</v>
      </c>
      <c r="N190" s="14">
        <v>1</v>
      </c>
      <c r="O190" s="25">
        <f t="shared" si="25"/>
        <v>17582</v>
      </c>
      <c r="P190" s="13">
        <f t="shared" si="26"/>
        <v>4</v>
      </c>
      <c r="Q190" s="25">
        <f t="shared" si="29"/>
        <v>70328</v>
      </c>
      <c r="R190" s="26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>
        <v>1</v>
      </c>
      <c r="AG190" s="27"/>
      <c r="AH190" s="47"/>
      <c r="AI190" s="47"/>
      <c r="AJ190" s="47"/>
      <c r="AK190" s="47"/>
      <c r="AL190" s="47"/>
      <c r="AM190" s="47"/>
      <c r="AN190" s="47"/>
      <c r="AO190" s="47"/>
      <c r="AP190" s="47"/>
      <c r="AQ190" s="47"/>
      <c r="AR190" s="47"/>
      <c r="AS190" s="47"/>
      <c r="AT190" s="47"/>
      <c r="AU190" s="47"/>
      <c r="AV190" s="47"/>
      <c r="AW190" s="47"/>
      <c r="AX190" s="47"/>
      <c r="AY190" s="47"/>
      <c r="AZ190" s="47"/>
      <c r="BA190" s="47"/>
      <c r="BB190" s="47"/>
      <c r="BC190" s="47"/>
      <c r="BD190" s="47"/>
      <c r="BE190" s="47"/>
      <c r="BF190" s="47"/>
      <c r="BG190" s="47"/>
      <c r="BH190" s="47"/>
      <c r="BI190" s="47"/>
      <c r="BJ190" s="27">
        <f t="shared" si="24"/>
        <v>1</v>
      </c>
    </row>
    <row r="191" spans="1:62" x14ac:dyDescent="0.35">
      <c r="A191" s="13">
        <v>182</v>
      </c>
      <c r="B191" s="20" t="s">
        <v>17</v>
      </c>
      <c r="C191" s="21" t="s">
        <v>18</v>
      </c>
      <c r="D191" s="21"/>
      <c r="E191" s="23">
        <v>45904</v>
      </c>
      <c r="F191" s="23">
        <v>45904</v>
      </c>
      <c r="G191" s="24" t="s">
        <v>151</v>
      </c>
      <c r="H191" s="13" t="s">
        <v>20</v>
      </c>
      <c r="I191" s="25">
        <v>11947.9956</v>
      </c>
      <c r="J191" s="13">
        <v>1</v>
      </c>
      <c r="K191" s="25">
        <f t="shared" si="27"/>
        <v>11947.9956</v>
      </c>
      <c r="L191" s="13"/>
      <c r="M191" s="25">
        <f t="shared" si="28"/>
        <v>0</v>
      </c>
      <c r="N191" s="14">
        <v>1</v>
      </c>
      <c r="O191" s="25">
        <f t="shared" si="25"/>
        <v>11947.9956</v>
      </c>
      <c r="P191" s="13">
        <f t="shared" si="26"/>
        <v>0</v>
      </c>
      <c r="Q191" s="25">
        <f t="shared" si="29"/>
        <v>0</v>
      </c>
      <c r="R191" s="26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47"/>
      <c r="AI191" s="47"/>
      <c r="AJ191" s="47"/>
      <c r="AK191" s="47"/>
      <c r="AL191" s="47">
        <v>1</v>
      </c>
      <c r="AM191" s="47"/>
      <c r="AN191" s="47"/>
      <c r="AO191" s="47"/>
      <c r="AP191" s="47"/>
      <c r="AQ191" s="47"/>
      <c r="AR191" s="47"/>
      <c r="AS191" s="47"/>
      <c r="AT191" s="47"/>
      <c r="AU191" s="47"/>
      <c r="AV191" s="47"/>
      <c r="AW191" s="47"/>
      <c r="AX191" s="47"/>
      <c r="AY191" s="47"/>
      <c r="AZ191" s="47"/>
      <c r="BA191" s="47"/>
      <c r="BB191" s="47"/>
      <c r="BC191" s="47"/>
      <c r="BD191" s="47"/>
      <c r="BE191" s="47"/>
      <c r="BF191" s="47"/>
      <c r="BG191" s="47"/>
      <c r="BH191" s="47"/>
      <c r="BI191" s="47"/>
      <c r="BJ191" s="27">
        <f t="shared" si="24"/>
        <v>1</v>
      </c>
    </row>
    <row r="192" spans="1:62" x14ac:dyDescent="0.35">
      <c r="A192" s="13">
        <v>183</v>
      </c>
      <c r="B192" s="20" t="s">
        <v>17</v>
      </c>
      <c r="C192" s="21" t="s">
        <v>18</v>
      </c>
      <c r="D192" s="21"/>
      <c r="E192" s="23">
        <v>45659</v>
      </c>
      <c r="F192" s="23">
        <v>45659</v>
      </c>
      <c r="G192" s="24" t="s">
        <v>151</v>
      </c>
      <c r="H192" s="13" t="s">
        <v>20</v>
      </c>
      <c r="I192" s="25">
        <v>10953.5388</v>
      </c>
      <c r="J192" s="13">
        <v>6</v>
      </c>
      <c r="K192" s="25">
        <f t="shared" si="27"/>
        <v>65721.232799999998</v>
      </c>
      <c r="L192" s="13"/>
      <c r="M192" s="25">
        <f t="shared" si="28"/>
        <v>0</v>
      </c>
      <c r="N192" s="14">
        <v>1</v>
      </c>
      <c r="O192" s="25">
        <f t="shared" si="25"/>
        <v>10953.5388</v>
      </c>
      <c r="P192" s="13">
        <f t="shared" si="26"/>
        <v>5</v>
      </c>
      <c r="Q192" s="25">
        <f t="shared" si="29"/>
        <v>54767.693999999996</v>
      </c>
      <c r="R192" s="26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47"/>
      <c r="AI192" s="47"/>
      <c r="AJ192" s="47"/>
      <c r="AK192" s="47"/>
      <c r="AL192" s="47"/>
      <c r="AM192" s="47">
        <v>1</v>
      </c>
      <c r="AN192" s="47"/>
      <c r="AO192" s="47"/>
      <c r="AP192" s="47"/>
      <c r="AQ192" s="47"/>
      <c r="AR192" s="47"/>
      <c r="AS192" s="47"/>
      <c r="AT192" s="47"/>
      <c r="AU192" s="47"/>
      <c r="AV192" s="47"/>
      <c r="AW192" s="47"/>
      <c r="AX192" s="47"/>
      <c r="AY192" s="47"/>
      <c r="AZ192" s="47"/>
      <c r="BA192" s="47"/>
      <c r="BB192" s="47"/>
      <c r="BC192" s="47"/>
      <c r="BD192" s="47"/>
      <c r="BE192" s="47"/>
      <c r="BF192" s="47"/>
      <c r="BG192" s="47"/>
      <c r="BH192" s="47"/>
      <c r="BI192" s="47"/>
      <c r="BJ192" s="27">
        <f t="shared" si="24"/>
        <v>1</v>
      </c>
    </row>
    <row r="193" spans="1:62" x14ac:dyDescent="0.35">
      <c r="A193" s="13">
        <v>184</v>
      </c>
      <c r="B193" s="20" t="s">
        <v>17</v>
      </c>
      <c r="C193" s="21" t="s">
        <v>18</v>
      </c>
      <c r="D193" s="21"/>
      <c r="E193" s="23">
        <v>45946</v>
      </c>
      <c r="F193" s="23">
        <v>45946</v>
      </c>
      <c r="G193" s="24" t="s">
        <v>151</v>
      </c>
      <c r="H193" s="13" t="s">
        <v>20</v>
      </c>
      <c r="I193" s="25">
        <v>12204.7282</v>
      </c>
      <c r="J193" s="13">
        <v>4</v>
      </c>
      <c r="K193" s="25">
        <f t="shared" si="27"/>
        <v>48818.912799999998</v>
      </c>
      <c r="L193" s="13"/>
      <c r="M193" s="25">
        <f t="shared" si="28"/>
        <v>0</v>
      </c>
      <c r="N193" s="14">
        <v>2</v>
      </c>
      <c r="O193" s="25">
        <f t="shared" si="25"/>
        <v>24409.456399999999</v>
      </c>
      <c r="P193" s="13">
        <f t="shared" si="26"/>
        <v>2</v>
      </c>
      <c r="Q193" s="25">
        <f t="shared" si="29"/>
        <v>24409.456399999999</v>
      </c>
      <c r="R193" s="26"/>
      <c r="S193" s="27"/>
      <c r="T193" s="27"/>
      <c r="U193" s="27"/>
      <c r="V193" s="27"/>
      <c r="W193" s="27">
        <v>1</v>
      </c>
      <c r="X193" s="27"/>
      <c r="Y193" s="27">
        <v>1</v>
      </c>
      <c r="Z193" s="27"/>
      <c r="AA193" s="27"/>
      <c r="AB193" s="27"/>
      <c r="AC193" s="27"/>
      <c r="AD193" s="27"/>
      <c r="AE193" s="27"/>
      <c r="AF193" s="27"/>
      <c r="AG193" s="27"/>
      <c r="AH193" s="47"/>
      <c r="AI193" s="47"/>
      <c r="AJ193" s="47"/>
      <c r="AK193" s="47"/>
      <c r="AL193" s="47"/>
      <c r="AM193" s="47"/>
      <c r="AN193" s="47"/>
      <c r="AO193" s="47"/>
      <c r="AP193" s="47"/>
      <c r="AQ193" s="47"/>
      <c r="AR193" s="47"/>
      <c r="AS193" s="47"/>
      <c r="AT193" s="47"/>
      <c r="AU193" s="47"/>
      <c r="AV193" s="47"/>
      <c r="AW193" s="47"/>
      <c r="AX193" s="47"/>
      <c r="AY193" s="47"/>
      <c r="AZ193" s="47"/>
      <c r="BA193" s="47"/>
      <c r="BB193" s="47"/>
      <c r="BC193" s="47"/>
      <c r="BD193" s="47"/>
      <c r="BE193" s="47"/>
      <c r="BF193" s="47"/>
      <c r="BG193" s="47"/>
      <c r="BH193" s="47"/>
      <c r="BI193" s="47"/>
      <c r="BJ193" s="27">
        <f t="shared" si="24"/>
        <v>2</v>
      </c>
    </row>
    <row r="194" spans="1:62" x14ac:dyDescent="0.35">
      <c r="A194" s="13">
        <v>185</v>
      </c>
      <c r="B194" s="20" t="s">
        <v>17</v>
      </c>
      <c r="C194" s="21" t="s">
        <v>18</v>
      </c>
      <c r="D194" s="21"/>
      <c r="E194" s="23">
        <v>45659</v>
      </c>
      <c r="F194" s="23">
        <v>45659</v>
      </c>
      <c r="G194" s="24" t="s">
        <v>152</v>
      </c>
      <c r="H194" s="13" t="s">
        <v>20</v>
      </c>
      <c r="I194" s="25">
        <v>8141.0677999999998</v>
      </c>
      <c r="J194" s="13">
        <v>0</v>
      </c>
      <c r="K194" s="25">
        <f t="shared" si="27"/>
        <v>0</v>
      </c>
      <c r="L194" s="13"/>
      <c r="M194" s="25">
        <f t="shared" si="28"/>
        <v>0</v>
      </c>
      <c r="N194" s="14">
        <v>0</v>
      </c>
      <c r="O194" s="25">
        <f t="shared" si="25"/>
        <v>0</v>
      </c>
      <c r="P194" s="13">
        <f t="shared" si="26"/>
        <v>0</v>
      </c>
      <c r="Q194" s="25">
        <f t="shared" si="29"/>
        <v>0</v>
      </c>
      <c r="R194" s="26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47"/>
      <c r="AI194" s="47"/>
      <c r="AJ194" s="47"/>
      <c r="AK194" s="47"/>
      <c r="AL194" s="47"/>
      <c r="AM194" s="47"/>
      <c r="AN194" s="47"/>
      <c r="AO194" s="47"/>
      <c r="AP194" s="47"/>
      <c r="AQ194" s="47"/>
      <c r="AR194" s="47"/>
      <c r="AS194" s="47"/>
      <c r="AT194" s="47"/>
      <c r="AU194" s="47"/>
      <c r="AV194" s="47"/>
      <c r="AW194" s="47"/>
      <c r="AX194" s="47"/>
      <c r="AY194" s="47"/>
      <c r="AZ194" s="47"/>
      <c r="BA194" s="47"/>
      <c r="BB194" s="47"/>
      <c r="BC194" s="47"/>
      <c r="BD194" s="47"/>
      <c r="BE194" s="47"/>
      <c r="BF194" s="47"/>
      <c r="BG194" s="47"/>
      <c r="BH194" s="47"/>
      <c r="BI194" s="47"/>
      <c r="BJ194" s="27">
        <f t="shared" si="24"/>
        <v>0</v>
      </c>
    </row>
    <row r="195" spans="1:62" x14ac:dyDescent="0.35">
      <c r="A195" s="13">
        <v>186</v>
      </c>
      <c r="B195" s="20" t="s">
        <v>17</v>
      </c>
      <c r="C195" s="21" t="s">
        <v>18</v>
      </c>
      <c r="D195" s="21"/>
      <c r="E195" s="23">
        <v>45904</v>
      </c>
      <c r="F195" s="23">
        <v>45904</v>
      </c>
      <c r="G195" s="24" t="s">
        <v>152</v>
      </c>
      <c r="H195" s="13" t="s">
        <v>20</v>
      </c>
      <c r="I195" s="25">
        <v>14968.7484</v>
      </c>
      <c r="J195" s="13">
        <v>2</v>
      </c>
      <c r="K195" s="25">
        <f t="shared" si="27"/>
        <v>29937.496800000001</v>
      </c>
      <c r="L195" s="13"/>
      <c r="M195" s="25">
        <f t="shared" si="28"/>
        <v>0</v>
      </c>
      <c r="N195" s="14">
        <v>0</v>
      </c>
      <c r="O195" s="25">
        <f t="shared" si="25"/>
        <v>0</v>
      </c>
      <c r="P195" s="13">
        <f t="shared" si="26"/>
        <v>2</v>
      </c>
      <c r="Q195" s="25">
        <f t="shared" si="29"/>
        <v>29937.496800000001</v>
      </c>
      <c r="R195" s="26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47"/>
      <c r="AI195" s="47"/>
      <c r="AJ195" s="47"/>
      <c r="AK195" s="47"/>
      <c r="AL195" s="47"/>
      <c r="AM195" s="47"/>
      <c r="AN195" s="47"/>
      <c r="AO195" s="47"/>
      <c r="AP195" s="47"/>
      <c r="AQ195" s="47"/>
      <c r="AR195" s="47"/>
      <c r="AS195" s="47"/>
      <c r="AT195" s="47"/>
      <c r="AU195" s="47"/>
      <c r="AV195" s="47"/>
      <c r="AW195" s="47"/>
      <c r="AX195" s="47"/>
      <c r="AY195" s="47"/>
      <c r="AZ195" s="47"/>
      <c r="BA195" s="47"/>
      <c r="BB195" s="47"/>
      <c r="BC195" s="47"/>
      <c r="BD195" s="47"/>
      <c r="BE195" s="47"/>
      <c r="BF195" s="47"/>
      <c r="BG195" s="47"/>
      <c r="BH195" s="47"/>
      <c r="BI195" s="47"/>
      <c r="BJ195" s="27">
        <f t="shared" si="24"/>
        <v>0</v>
      </c>
    </row>
    <row r="196" spans="1:62" x14ac:dyDescent="0.35">
      <c r="A196" s="13">
        <v>187</v>
      </c>
      <c r="B196" s="20" t="s">
        <v>17</v>
      </c>
      <c r="C196" s="21" t="s">
        <v>18</v>
      </c>
      <c r="D196" s="21"/>
      <c r="E196" s="23">
        <v>45659</v>
      </c>
      <c r="F196" s="23">
        <v>45659</v>
      </c>
      <c r="G196" s="24" t="s">
        <v>152</v>
      </c>
      <c r="H196" s="13" t="s">
        <v>20</v>
      </c>
      <c r="I196" s="25">
        <v>13723.836600000001</v>
      </c>
      <c r="J196" s="13">
        <v>6</v>
      </c>
      <c r="K196" s="25">
        <f t="shared" si="27"/>
        <v>82343.0196</v>
      </c>
      <c r="L196" s="13"/>
      <c r="M196" s="25">
        <f t="shared" si="28"/>
        <v>0</v>
      </c>
      <c r="N196" s="14">
        <v>0</v>
      </c>
      <c r="O196" s="25">
        <f t="shared" si="25"/>
        <v>0</v>
      </c>
      <c r="P196" s="13">
        <f t="shared" si="26"/>
        <v>6</v>
      </c>
      <c r="Q196" s="25">
        <f t="shared" si="29"/>
        <v>82343.0196</v>
      </c>
      <c r="R196" s="26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47"/>
      <c r="AI196" s="47"/>
      <c r="AJ196" s="47"/>
      <c r="AK196" s="47"/>
      <c r="AL196" s="47"/>
      <c r="AM196" s="47"/>
      <c r="AN196" s="47"/>
      <c r="AO196" s="47"/>
      <c r="AP196" s="47"/>
      <c r="AQ196" s="47"/>
      <c r="AR196" s="47"/>
      <c r="AS196" s="47"/>
      <c r="AT196" s="47"/>
      <c r="AU196" s="47"/>
      <c r="AV196" s="47"/>
      <c r="AW196" s="47"/>
      <c r="AX196" s="47"/>
      <c r="AY196" s="47"/>
      <c r="AZ196" s="47"/>
      <c r="BA196" s="47"/>
      <c r="BB196" s="47"/>
      <c r="BC196" s="47"/>
      <c r="BD196" s="47"/>
      <c r="BE196" s="47"/>
      <c r="BF196" s="47"/>
      <c r="BG196" s="47"/>
      <c r="BH196" s="47"/>
      <c r="BI196" s="47"/>
      <c r="BJ196" s="27">
        <f t="shared" si="24"/>
        <v>0</v>
      </c>
    </row>
    <row r="197" spans="1:62" x14ac:dyDescent="0.35">
      <c r="A197" s="13">
        <v>188</v>
      </c>
      <c r="B197" s="20" t="s">
        <v>17</v>
      </c>
      <c r="C197" s="21" t="s">
        <v>18</v>
      </c>
      <c r="D197" s="21"/>
      <c r="E197" s="23">
        <v>45946</v>
      </c>
      <c r="F197" s="23">
        <v>45946</v>
      </c>
      <c r="G197" s="24" t="s">
        <v>152</v>
      </c>
      <c r="H197" s="13" t="s">
        <v>20</v>
      </c>
      <c r="I197" s="25">
        <v>15292.009400000001</v>
      </c>
      <c r="J197" s="13">
        <v>4</v>
      </c>
      <c r="K197" s="25">
        <f t="shared" si="27"/>
        <v>61168.037600000003</v>
      </c>
      <c r="L197" s="13"/>
      <c r="M197" s="25">
        <f t="shared" si="28"/>
        <v>0</v>
      </c>
      <c r="N197" s="14">
        <v>0</v>
      </c>
      <c r="O197" s="25">
        <f t="shared" si="25"/>
        <v>0</v>
      </c>
      <c r="P197" s="13">
        <f t="shared" si="26"/>
        <v>4</v>
      </c>
      <c r="Q197" s="25">
        <f t="shared" si="29"/>
        <v>61168.037600000003</v>
      </c>
      <c r="R197" s="26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47"/>
      <c r="AI197" s="47"/>
      <c r="AJ197" s="47"/>
      <c r="AK197" s="47"/>
      <c r="AL197" s="47"/>
      <c r="AM197" s="47"/>
      <c r="AN197" s="47"/>
      <c r="AO197" s="47"/>
      <c r="AP197" s="47"/>
      <c r="AQ197" s="47"/>
      <c r="AR197" s="47"/>
      <c r="AS197" s="47"/>
      <c r="AT197" s="47"/>
      <c r="AU197" s="47"/>
      <c r="AV197" s="47"/>
      <c r="AW197" s="47"/>
      <c r="AX197" s="47"/>
      <c r="AY197" s="47"/>
      <c r="AZ197" s="47"/>
      <c r="BA197" s="47"/>
      <c r="BB197" s="47"/>
      <c r="BC197" s="47"/>
      <c r="BD197" s="47"/>
      <c r="BE197" s="47"/>
      <c r="BF197" s="47"/>
      <c r="BG197" s="47"/>
      <c r="BH197" s="47"/>
      <c r="BI197" s="47"/>
      <c r="BJ197" s="27">
        <f t="shared" si="24"/>
        <v>0</v>
      </c>
    </row>
    <row r="198" spans="1:62" x14ac:dyDescent="0.35">
      <c r="A198" s="13">
        <v>189</v>
      </c>
      <c r="B198" s="20" t="s">
        <v>17</v>
      </c>
      <c r="C198" s="21" t="s">
        <v>18</v>
      </c>
      <c r="D198" s="21"/>
      <c r="E198" s="23">
        <v>44922</v>
      </c>
      <c r="F198" s="23">
        <v>44922</v>
      </c>
      <c r="G198" s="24" t="s">
        <v>153</v>
      </c>
      <c r="H198" s="13" t="s">
        <v>20</v>
      </c>
      <c r="I198" s="25">
        <v>8223.7386000000006</v>
      </c>
      <c r="J198" s="13">
        <v>4</v>
      </c>
      <c r="K198" s="25">
        <f t="shared" si="27"/>
        <v>32894.954400000002</v>
      </c>
      <c r="L198" s="13"/>
      <c r="M198" s="25">
        <f t="shared" si="28"/>
        <v>0</v>
      </c>
      <c r="N198" s="14">
        <v>3</v>
      </c>
      <c r="O198" s="25">
        <f t="shared" si="25"/>
        <v>24671.215800000002</v>
      </c>
      <c r="P198" s="13">
        <f t="shared" si="26"/>
        <v>1</v>
      </c>
      <c r="Q198" s="25">
        <f t="shared" si="29"/>
        <v>8223.7386000000006</v>
      </c>
      <c r="R198" s="26"/>
      <c r="S198" s="27"/>
      <c r="T198" s="27"/>
      <c r="U198" s="27"/>
      <c r="V198" s="27"/>
      <c r="W198" s="27"/>
      <c r="X198" s="27"/>
      <c r="Y198" s="27">
        <v>1</v>
      </c>
      <c r="Z198" s="27"/>
      <c r="AA198" s="27"/>
      <c r="AB198" s="27"/>
      <c r="AC198" s="27"/>
      <c r="AD198" s="27"/>
      <c r="AE198" s="27"/>
      <c r="AF198" s="27"/>
      <c r="AG198" s="27"/>
      <c r="AH198" s="47"/>
      <c r="AI198" s="47"/>
      <c r="AJ198" s="47"/>
      <c r="AK198" s="47"/>
      <c r="AL198" s="47">
        <v>1</v>
      </c>
      <c r="AM198" s="47">
        <v>1</v>
      </c>
      <c r="AN198" s="47"/>
      <c r="AO198" s="47"/>
      <c r="AP198" s="47"/>
      <c r="AQ198" s="47"/>
      <c r="AR198" s="47"/>
      <c r="AS198" s="47"/>
      <c r="AT198" s="47"/>
      <c r="AU198" s="47"/>
      <c r="AV198" s="47"/>
      <c r="AW198" s="47"/>
      <c r="AX198" s="47"/>
      <c r="AY198" s="47"/>
      <c r="AZ198" s="47"/>
      <c r="BA198" s="47"/>
      <c r="BB198" s="47"/>
      <c r="BC198" s="47"/>
      <c r="BD198" s="47"/>
      <c r="BE198" s="47"/>
      <c r="BF198" s="47"/>
      <c r="BG198" s="47"/>
      <c r="BH198" s="47"/>
      <c r="BI198" s="47"/>
      <c r="BJ198" s="27">
        <f t="shared" si="24"/>
        <v>3</v>
      </c>
    </row>
    <row r="199" spans="1:62" x14ac:dyDescent="0.35">
      <c r="A199" s="13">
        <v>190</v>
      </c>
      <c r="B199" s="20" t="s">
        <v>17</v>
      </c>
      <c r="C199" s="21" t="s">
        <v>18</v>
      </c>
      <c r="D199" s="21"/>
      <c r="E199" s="23">
        <v>45904</v>
      </c>
      <c r="F199" s="23">
        <v>45904</v>
      </c>
      <c r="G199" s="24" t="s">
        <v>153</v>
      </c>
      <c r="H199" s="13" t="s">
        <v>20</v>
      </c>
      <c r="I199" s="25">
        <v>14968.7484</v>
      </c>
      <c r="J199" s="13">
        <v>0</v>
      </c>
      <c r="K199" s="25">
        <f t="shared" si="27"/>
        <v>0</v>
      </c>
      <c r="L199" s="13"/>
      <c r="M199" s="25">
        <f t="shared" si="28"/>
        <v>0</v>
      </c>
      <c r="N199" s="14">
        <v>0</v>
      </c>
      <c r="O199" s="25">
        <f t="shared" si="25"/>
        <v>0</v>
      </c>
      <c r="P199" s="13">
        <f t="shared" si="26"/>
        <v>0</v>
      </c>
      <c r="Q199" s="25">
        <f t="shared" si="29"/>
        <v>0</v>
      </c>
      <c r="R199" s="26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47"/>
      <c r="AI199" s="47"/>
      <c r="AJ199" s="47"/>
      <c r="AK199" s="47"/>
      <c r="AL199" s="47"/>
      <c r="AM199" s="47"/>
      <c r="AN199" s="47"/>
      <c r="AO199" s="47"/>
      <c r="AP199" s="47"/>
      <c r="AQ199" s="47"/>
      <c r="AR199" s="47"/>
      <c r="AS199" s="47"/>
      <c r="AT199" s="47"/>
      <c r="AU199" s="47"/>
      <c r="AV199" s="47"/>
      <c r="AW199" s="47"/>
      <c r="AX199" s="47"/>
      <c r="AY199" s="47"/>
      <c r="AZ199" s="47"/>
      <c r="BA199" s="47"/>
      <c r="BB199" s="47"/>
      <c r="BC199" s="47"/>
      <c r="BD199" s="47"/>
      <c r="BE199" s="47"/>
      <c r="BF199" s="47"/>
      <c r="BG199" s="47"/>
      <c r="BH199" s="47"/>
      <c r="BI199" s="47"/>
      <c r="BJ199" s="27">
        <f t="shared" si="24"/>
        <v>0</v>
      </c>
    </row>
    <row r="200" spans="1:62" x14ac:dyDescent="0.35">
      <c r="A200" s="13">
        <v>191</v>
      </c>
      <c r="B200" s="20" t="s">
        <v>17</v>
      </c>
      <c r="C200" s="21" t="s">
        <v>18</v>
      </c>
      <c r="D200" s="21"/>
      <c r="E200" s="23">
        <v>45946</v>
      </c>
      <c r="F200" s="23">
        <v>45946</v>
      </c>
      <c r="G200" s="24" t="s">
        <v>153</v>
      </c>
      <c r="H200" s="13" t="s">
        <v>20</v>
      </c>
      <c r="I200" s="25">
        <v>15292.009400000001</v>
      </c>
      <c r="J200" s="13">
        <v>8</v>
      </c>
      <c r="K200" s="25">
        <f t="shared" si="27"/>
        <v>122336.07520000001</v>
      </c>
      <c r="L200" s="13"/>
      <c r="M200" s="25">
        <f t="shared" si="28"/>
        <v>0</v>
      </c>
      <c r="N200" s="14">
        <v>0</v>
      </c>
      <c r="O200" s="25">
        <f t="shared" si="25"/>
        <v>0</v>
      </c>
      <c r="P200" s="13">
        <f t="shared" si="26"/>
        <v>8</v>
      </c>
      <c r="Q200" s="25">
        <f t="shared" si="29"/>
        <v>122336.07520000001</v>
      </c>
      <c r="R200" s="26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47"/>
      <c r="AI200" s="47"/>
      <c r="AJ200" s="47"/>
      <c r="AK200" s="47"/>
      <c r="AL200" s="47"/>
      <c r="AM200" s="47"/>
      <c r="AN200" s="47"/>
      <c r="AO200" s="47"/>
      <c r="AP200" s="47"/>
      <c r="AQ200" s="47"/>
      <c r="AR200" s="47"/>
      <c r="AS200" s="47"/>
      <c r="AT200" s="47"/>
      <c r="AU200" s="47"/>
      <c r="AV200" s="47"/>
      <c r="AW200" s="47"/>
      <c r="AX200" s="47"/>
      <c r="AY200" s="47"/>
      <c r="AZ200" s="47"/>
      <c r="BA200" s="47"/>
      <c r="BB200" s="47"/>
      <c r="BC200" s="47"/>
      <c r="BD200" s="47"/>
      <c r="BE200" s="47"/>
      <c r="BF200" s="47"/>
      <c r="BG200" s="47"/>
      <c r="BH200" s="47"/>
      <c r="BI200" s="47"/>
      <c r="BJ200" s="27">
        <f t="shared" si="24"/>
        <v>0</v>
      </c>
    </row>
    <row r="201" spans="1:62" x14ac:dyDescent="0.35">
      <c r="A201" s="13">
        <v>192</v>
      </c>
      <c r="B201" s="20" t="s">
        <v>17</v>
      </c>
      <c r="C201" s="21" t="s">
        <v>18</v>
      </c>
      <c r="D201" s="21"/>
      <c r="E201" s="23">
        <v>45904</v>
      </c>
      <c r="F201" s="23">
        <v>45904</v>
      </c>
      <c r="G201" s="24" t="s">
        <v>154</v>
      </c>
      <c r="H201" s="13" t="s">
        <v>20</v>
      </c>
      <c r="I201" s="25">
        <v>14968.7484</v>
      </c>
      <c r="J201" s="13">
        <v>0</v>
      </c>
      <c r="K201" s="25">
        <f t="shared" si="27"/>
        <v>0</v>
      </c>
      <c r="L201" s="13"/>
      <c r="M201" s="25">
        <f t="shared" si="28"/>
        <v>0</v>
      </c>
      <c r="N201" s="14">
        <v>0</v>
      </c>
      <c r="O201" s="25">
        <f t="shared" si="25"/>
        <v>0</v>
      </c>
      <c r="P201" s="13">
        <f t="shared" si="26"/>
        <v>0</v>
      </c>
      <c r="Q201" s="25">
        <f t="shared" si="29"/>
        <v>0</v>
      </c>
      <c r="R201" s="26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47"/>
      <c r="AI201" s="47"/>
      <c r="AJ201" s="47"/>
      <c r="AK201" s="47"/>
      <c r="AL201" s="47"/>
      <c r="AM201" s="47"/>
      <c r="AN201" s="47"/>
      <c r="AO201" s="47"/>
      <c r="AP201" s="47"/>
      <c r="AQ201" s="47"/>
      <c r="AR201" s="47"/>
      <c r="AS201" s="47"/>
      <c r="AT201" s="47"/>
      <c r="AU201" s="47"/>
      <c r="AV201" s="47"/>
      <c r="AW201" s="47"/>
      <c r="AX201" s="47"/>
      <c r="AY201" s="47"/>
      <c r="AZ201" s="47"/>
      <c r="BA201" s="47"/>
      <c r="BB201" s="47"/>
      <c r="BC201" s="47"/>
      <c r="BD201" s="47"/>
      <c r="BE201" s="47"/>
      <c r="BF201" s="47"/>
      <c r="BG201" s="47"/>
      <c r="BH201" s="47"/>
      <c r="BI201" s="47"/>
      <c r="BJ201" s="27">
        <f t="shared" si="24"/>
        <v>0</v>
      </c>
    </row>
    <row r="202" spans="1:62" x14ac:dyDescent="0.35">
      <c r="A202" s="13">
        <v>193</v>
      </c>
      <c r="B202" s="20" t="s">
        <v>17</v>
      </c>
      <c r="C202" s="21" t="s">
        <v>18</v>
      </c>
      <c r="D202" s="21"/>
      <c r="E202" s="23"/>
      <c r="F202" s="23"/>
      <c r="G202" s="24" t="s">
        <v>154</v>
      </c>
      <c r="H202" s="13" t="s">
        <v>20</v>
      </c>
      <c r="I202" s="25">
        <v>8306.3976000000002</v>
      </c>
      <c r="J202" s="13">
        <v>2</v>
      </c>
      <c r="K202" s="25">
        <f t="shared" si="27"/>
        <v>16612.7952</v>
      </c>
      <c r="L202" s="13"/>
      <c r="M202" s="25">
        <f t="shared" si="28"/>
        <v>0</v>
      </c>
      <c r="N202" s="14">
        <v>0</v>
      </c>
      <c r="O202" s="25">
        <f t="shared" si="25"/>
        <v>0</v>
      </c>
      <c r="P202" s="13">
        <f t="shared" si="26"/>
        <v>2</v>
      </c>
      <c r="Q202" s="25">
        <f t="shared" si="29"/>
        <v>16612.7952</v>
      </c>
      <c r="R202" s="26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47"/>
      <c r="AI202" s="47"/>
      <c r="AJ202" s="47"/>
      <c r="AK202" s="47"/>
      <c r="AL202" s="47"/>
      <c r="AM202" s="47"/>
      <c r="AN202" s="47"/>
      <c r="AO202" s="47"/>
      <c r="AP202" s="47"/>
      <c r="AQ202" s="47"/>
      <c r="AR202" s="47"/>
      <c r="AS202" s="47"/>
      <c r="AT202" s="47"/>
      <c r="AU202" s="47"/>
      <c r="AV202" s="47"/>
      <c r="AW202" s="47"/>
      <c r="AX202" s="47"/>
      <c r="AY202" s="47"/>
      <c r="AZ202" s="47"/>
      <c r="BA202" s="47"/>
      <c r="BB202" s="47"/>
      <c r="BC202" s="47"/>
      <c r="BD202" s="47"/>
      <c r="BE202" s="47"/>
      <c r="BF202" s="47"/>
      <c r="BG202" s="47"/>
      <c r="BH202" s="47"/>
      <c r="BI202" s="47"/>
      <c r="BJ202" s="27">
        <f t="shared" si="24"/>
        <v>0</v>
      </c>
    </row>
    <row r="203" spans="1:62" x14ac:dyDescent="0.35">
      <c r="A203" s="13">
        <v>194</v>
      </c>
      <c r="B203" s="20" t="s">
        <v>17</v>
      </c>
      <c r="C203" s="21" t="s">
        <v>18</v>
      </c>
      <c r="D203" s="21"/>
      <c r="E203" s="23">
        <v>45659</v>
      </c>
      <c r="F203" s="23">
        <v>45659</v>
      </c>
      <c r="G203" s="24" t="s">
        <v>154</v>
      </c>
      <c r="H203" s="13" t="s">
        <v>20</v>
      </c>
      <c r="I203" s="25">
        <v>13723.836600000001</v>
      </c>
      <c r="J203" s="13">
        <v>9</v>
      </c>
      <c r="K203" s="25">
        <f t="shared" si="27"/>
        <v>123514.5294</v>
      </c>
      <c r="L203" s="13"/>
      <c r="M203" s="25">
        <f t="shared" si="28"/>
        <v>0</v>
      </c>
      <c r="N203" s="14">
        <v>0</v>
      </c>
      <c r="O203" s="25">
        <f t="shared" si="25"/>
        <v>0</v>
      </c>
      <c r="P203" s="13">
        <f t="shared" si="26"/>
        <v>9</v>
      </c>
      <c r="Q203" s="25">
        <f t="shared" si="29"/>
        <v>123514.5294</v>
      </c>
      <c r="R203" s="26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47"/>
      <c r="AI203" s="47"/>
      <c r="AJ203" s="47"/>
      <c r="AK203" s="47"/>
      <c r="AL203" s="47"/>
      <c r="AM203" s="47"/>
      <c r="AN203" s="47"/>
      <c r="AO203" s="47"/>
      <c r="AP203" s="47"/>
      <c r="AQ203" s="47"/>
      <c r="AR203" s="47"/>
      <c r="AS203" s="47"/>
      <c r="AT203" s="47"/>
      <c r="AU203" s="47"/>
      <c r="AV203" s="47"/>
      <c r="AW203" s="47"/>
      <c r="AX203" s="47"/>
      <c r="AY203" s="47"/>
      <c r="AZ203" s="47"/>
      <c r="BA203" s="47"/>
      <c r="BB203" s="47"/>
      <c r="BC203" s="47"/>
      <c r="BD203" s="47"/>
      <c r="BE203" s="47"/>
      <c r="BF203" s="47"/>
      <c r="BG203" s="47"/>
      <c r="BH203" s="47"/>
      <c r="BI203" s="47"/>
      <c r="BJ203" s="27">
        <f t="shared" ref="BJ203:BJ233" si="30">SUM(S203:BI203)</f>
        <v>0</v>
      </c>
    </row>
    <row r="204" spans="1:62" x14ac:dyDescent="0.35">
      <c r="A204" s="13">
        <v>195</v>
      </c>
      <c r="B204" s="20" t="s">
        <v>17</v>
      </c>
      <c r="C204" s="21" t="s">
        <v>18</v>
      </c>
      <c r="D204" s="21"/>
      <c r="E204" s="23">
        <v>45946</v>
      </c>
      <c r="F204" s="23">
        <v>45946</v>
      </c>
      <c r="G204" s="24" t="s">
        <v>154</v>
      </c>
      <c r="H204" s="13" t="s">
        <v>20</v>
      </c>
      <c r="I204" s="25">
        <v>15292.009400000001</v>
      </c>
      <c r="J204" s="13">
        <v>4</v>
      </c>
      <c r="K204" s="25">
        <f t="shared" si="27"/>
        <v>61168.037600000003</v>
      </c>
      <c r="L204" s="13"/>
      <c r="M204" s="25">
        <f t="shared" si="28"/>
        <v>0</v>
      </c>
      <c r="N204" s="14">
        <v>0</v>
      </c>
      <c r="O204" s="25">
        <f t="shared" si="25"/>
        <v>0</v>
      </c>
      <c r="P204" s="13">
        <f t="shared" si="26"/>
        <v>4</v>
      </c>
      <c r="Q204" s="25">
        <f t="shared" si="29"/>
        <v>61168.037600000003</v>
      </c>
      <c r="R204" s="26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47"/>
      <c r="AI204" s="47"/>
      <c r="AJ204" s="47"/>
      <c r="AK204" s="47"/>
      <c r="AL204" s="47"/>
      <c r="AM204" s="47"/>
      <c r="AN204" s="47"/>
      <c r="AO204" s="47"/>
      <c r="AP204" s="47"/>
      <c r="AQ204" s="47"/>
      <c r="AR204" s="47"/>
      <c r="AS204" s="47"/>
      <c r="AT204" s="47"/>
      <c r="AU204" s="47"/>
      <c r="AV204" s="47"/>
      <c r="AW204" s="47"/>
      <c r="AX204" s="47"/>
      <c r="AY204" s="47"/>
      <c r="AZ204" s="47"/>
      <c r="BA204" s="47"/>
      <c r="BB204" s="47"/>
      <c r="BC204" s="47"/>
      <c r="BD204" s="47"/>
      <c r="BE204" s="47"/>
      <c r="BF204" s="47"/>
      <c r="BG204" s="47"/>
      <c r="BH204" s="47"/>
      <c r="BI204" s="47"/>
      <c r="BJ204" s="27">
        <f t="shared" si="30"/>
        <v>0</v>
      </c>
    </row>
    <row r="205" spans="1:62" x14ac:dyDescent="0.35">
      <c r="A205" s="13">
        <v>196</v>
      </c>
      <c r="B205" s="20" t="s">
        <v>17</v>
      </c>
      <c r="C205" s="21" t="s">
        <v>18</v>
      </c>
      <c r="D205" s="21"/>
      <c r="E205" s="23">
        <v>45946</v>
      </c>
      <c r="F205" s="23">
        <v>45946</v>
      </c>
      <c r="G205" s="24" t="s">
        <v>155</v>
      </c>
      <c r="H205" s="13" t="s">
        <v>20</v>
      </c>
      <c r="I205" s="25">
        <v>11544.754199999999</v>
      </c>
      <c r="J205" s="13">
        <v>9</v>
      </c>
      <c r="K205" s="25">
        <f t="shared" si="27"/>
        <v>103902.78779999999</v>
      </c>
      <c r="L205" s="13"/>
      <c r="M205" s="25">
        <f t="shared" si="28"/>
        <v>0</v>
      </c>
      <c r="N205" s="14">
        <v>3</v>
      </c>
      <c r="O205" s="25">
        <f t="shared" si="25"/>
        <v>34634.262600000002</v>
      </c>
      <c r="P205" s="13">
        <f t="shared" si="26"/>
        <v>6</v>
      </c>
      <c r="Q205" s="25">
        <f t="shared" si="29"/>
        <v>69268.525199999989</v>
      </c>
      <c r="R205" s="26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>
        <v>1</v>
      </c>
      <c r="AH205" s="47"/>
      <c r="AI205" s="47">
        <v>1</v>
      </c>
      <c r="AJ205" s="47">
        <v>1</v>
      </c>
      <c r="AK205" s="47"/>
      <c r="AL205" s="47"/>
      <c r="AM205" s="47"/>
      <c r="AN205" s="47"/>
      <c r="AO205" s="47"/>
      <c r="AP205" s="47"/>
      <c r="AQ205" s="47"/>
      <c r="AR205" s="47"/>
      <c r="AS205" s="47"/>
      <c r="AT205" s="47"/>
      <c r="AU205" s="47"/>
      <c r="AV205" s="47"/>
      <c r="AW205" s="47"/>
      <c r="AX205" s="47"/>
      <c r="AY205" s="47"/>
      <c r="AZ205" s="47"/>
      <c r="BA205" s="47"/>
      <c r="BB205" s="47"/>
      <c r="BC205" s="47"/>
      <c r="BD205" s="47"/>
      <c r="BE205" s="47"/>
      <c r="BF205" s="47"/>
      <c r="BG205" s="47"/>
      <c r="BH205" s="47"/>
      <c r="BI205" s="47"/>
      <c r="BJ205" s="27">
        <f t="shared" si="30"/>
        <v>3</v>
      </c>
    </row>
    <row r="206" spans="1:62" x14ac:dyDescent="0.35">
      <c r="A206" s="13">
        <v>197</v>
      </c>
      <c r="B206" s="20" t="s">
        <v>17</v>
      </c>
      <c r="C206" s="21" t="s">
        <v>18</v>
      </c>
      <c r="D206" s="21"/>
      <c r="E206" s="23">
        <v>45768</v>
      </c>
      <c r="F206" s="23">
        <v>45768</v>
      </c>
      <c r="G206" s="24" t="s">
        <v>155</v>
      </c>
      <c r="H206" s="13" t="s">
        <v>20</v>
      </c>
      <c r="I206" s="25">
        <v>11898.1052</v>
      </c>
      <c r="J206" s="13">
        <v>0</v>
      </c>
      <c r="K206" s="25">
        <f t="shared" si="27"/>
        <v>0</v>
      </c>
      <c r="L206" s="13"/>
      <c r="M206" s="25">
        <f t="shared" si="28"/>
        <v>0</v>
      </c>
      <c r="N206" s="14">
        <v>0</v>
      </c>
      <c r="O206" s="25">
        <f t="shared" si="25"/>
        <v>0</v>
      </c>
      <c r="P206" s="13">
        <f t="shared" si="26"/>
        <v>0</v>
      </c>
      <c r="Q206" s="25">
        <f t="shared" si="29"/>
        <v>0</v>
      </c>
      <c r="R206" s="26"/>
      <c r="S206" s="27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47"/>
      <c r="AI206" s="47"/>
      <c r="AJ206" s="47"/>
      <c r="AK206" s="47"/>
      <c r="AL206" s="47"/>
      <c r="AM206" s="47"/>
      <c r="AN206" s="47"/>
      <c r="AO206" s="47"/>
      <c r="AP206" s="47"/>
      <c r="AQ206" s="47"/>
      <c r="AR206" s="47"/>
      <c r="AS206" s="47"/>
      <c r="AT206" s="47"/>
      <c r="AU206" s="47"/>
      <c r="AV206" s="47"/>
      <c r="AW206" s="47"/>
      <c r="AX206" s="47"/>
      <c r="AY206" s="47"/>
      <c r="AZ206" s="47"/>
      <c r="BA206" s="47"/>
      <c r="BB206" s="47"/>
      <c r="BC206" s="47"/>
      <c r="BD206" s="47"/>
      <c r="BE206" s="47"/>
      <c r="BF206" s="47"/>
      <c r="BG206" s="47"/>
      <c r="BH206" s="47"/>
      <c r="BI206" s="47"/>
      <c r="BJ206" s="27">
        <f t="shared" si="30"/>
        <v>0</v>
      </c>
    </row>
    <row r="207" spans="1:62" x14ac:dyDescent="0.35">
      <c r="A207" s="13">
        <v>198</v>
      </c>
      <c r="B207" s="20" t="s">
        <v>17</v>
      </c>
      <c r="C207" s="21" t="s">
        <v>18</v>
      </c>
      <c r="D207" s="21"/>
      <c r="E207" s="23">
        <v>45946</v>
      </c>
      <c r="F207" s="23">
        <v>45946</v>
      </c>
      <c r="G207" s="24" t="s">
        <v>156</v>
      </c>
      <c r="H207" s="13" t="s">
        <v>20</v>
      </c>
      <c r="I207" s="25">
        <v>11544.754499999999</v>
      </c>
      <c r="J207" s="13">
        <v>10</v>
      </c>
      <c r="K207" s="25">
        <f t="shared" si="27"/>
        <v>115447.54499999998</v>
      </c>
      <c r="L207" s="13"/>
      <c r="M207" s="25">
        <f t="shared" si="28"/>
        <v>0</v>
      </c>
      <c r="N207" s="14">
        <v>3</v>
      </c>
      <c r="O207" s="25">
        <f t="shared" si="25"/>
        <v>34634.263500000001</v>
      </c>
      <c r="P207" s="13">
        <f t="shared" si="26"/>
        <v>7</v>
      </c>
      <c r="Q207" s="25">
        <f t="shared" si="29"/>
        <v>80813.281499999983</v>
      </c>
      <c r="R207" s="26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>
        <v>1</v>
      </c>
      <c r="AH207" s="47"/>
      <c r="AI207" s="47">
        <v>1</v>
      </c>
      <c r="AJ207" s="47">
        <v>1</v>
      </c>
      <c r="AK207" s="47"/>
      <c r="AL207" s="47"/>
      <c r="AM207" s="47"/>
      <c r="AN207" s="47"/>
      <c r="AO207" s="47"/>
      <c r="AP207" s="47"/>
      <c r="AQ207" s="47"/>
      <c r="AR207" s="47"/>
      <c r="AS207" s="47"/>
      <c r="AT207" s="47"/>
      <c r="AU207" s="47"/>
      <c r="AV207" s="47"/>
      <c r="AW207" s="47"/>
      <c r="AX207" s="47"/>
      <c r="AY207" s="47"/>
      <c r="AZ207" s="47"/>
      <c r="BA207" s="47"/>
      <c r="BB207" s="47"/>
      <c r="BC207" s="47"/>
      <c r="BD207" s="47"/>
      <c r="BE207" s="47"/>
      <c r="BF207" s="47"/>
      <c r="BG207" s="47"/>
      <c r="BH207" s="47"/>
      <c r="BI207" s="47"/>
      <c r="BJ207" s="27">
        <f t="shared" si="30"/>
        <v>3</v>
      </c>
    </row>
    <row r="208" spans="1:62" x14ac:dyDescent="0.35">
      <c r="A208" s="13">
        <v>199</v>
      </c>
      <c r="B208" s="20" t="s">
        <v>17</v>
      </c>
      <c r="C208" s="21" t="s">
        <v>18</v>
      </c>
      <c r="D208" s="21"/>
      <c r="E208" s="23">
        <v>45768</v>
      </c>
      <c r="F208" s="23">
        <v>45768</v>
      </c>
      <c r="G208" s="24" t="s">
        <v>156</v>
      </c>
      <c r="H208" s="13" t="s">
        <v>20</v>
      </c>
      <c r="I208" s="25">
        <v>11898.1052</v>
      </c>
      <c r="J208" s="13">
        <v>0</v>
      </c>
      <c r="K208" s="25">
        <f t="shared" si="27"/>
        <v>0</v>
      </c>
      <c r="L208" s="13"/>
      <c r="M208" s="25">
        <f t="shared" si="28"/>
        <v>0</v>
      </c>
      <c r="N208" s="14">
        <v>0</v>
      </c>
      <c r="O208" s="25">
        <f t="shared" si="25"/>
        <v>0</v>
      </c>
      <c r="P208" s="13">
        <f t="shared" si="26"/>
        <v>0</v>
      </c>
      <c r="Q208" s="25">
        <f t="shared" si="29"/>
        <v>0</v>
      </c>
      <c r="R208" s="26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47"/>
      <c r="AI208" s="47"/>
      <c r="AJ208" s="47"/>
      <c r="AK208" s="47"/>
      <c r="AL208" s="47"/>
      <c r="AM208" s="47"/>
      <c r="AN208" s="47"/>
      <c r="AO208" s="47"/>
      <c r="AP208" s="47"/>
      <c r="AQ208" s="47"/>
      <c r="AR208" s="47"/>
      <c r="AS208" s="47"/>
      <c r="AT208" s="47"/>
      <c r="AU208" s="47"/>
      <c r="AV208" s="47"/>
      <c r="AW208" s="47"/>
      <c r="AX208" s="47"/>
      <c r="AY208" s="47"/>
      <c r="AZ208" s="47"/>
      <c r="BA208" s="47"/>
      <c r="BB208" s="47"/>
      <c r="BC208" s="47"/>
      <c r="BD208" s="47"/>
      <c r="BE208" s="47"/>
      <c r="BF208" s="47"/>
      <c r="BG208" s="47"/>
      <c r="BH208" s="47"/>
      <c r="BI208" s="47"/>
      <c r="BJ208" s="27">
        <f t="shared" si="30"/>
        <v>0</v>
      </c>
    </row>
    <row r="209" spans="1:62" x14ac:dyDescent="0.35">
      <c r="A209" s="13">
        <v>200</v>
      </c>
      <c r="B209" s="20" t="s">
        <v>17</v>
      </c>
      <c r="C209" s="21" t="s">
        <v>18</v>
      </c>
      <c r="D209" s="21"/>
      <c r="E209" s="23">
        <v>45946</v>
      </c>
      <c r="F209" s="23">
        <v>45946</v>
      </c>
      <c r="G209" s="24" t="s">
        <v>157</v>
      </c>
      <c r="H209" s="13" t="s">
        <v>20</v>
      </c>
      <c r="I209" s="25">
        <v>11544.754199999999</v>
      </c>
      <c r="J209" s="13">
        <v>10</v>
      </c>
      <c r="K209" s="25">
        <f t="shared" si="27"/>
        <v>115447.54199999999</v>
      </c>
      <c r="L209" s="13"/>
      <c r="M209" s="25">
        <f t="shared" si="28"/>
        <v>0</v>
      </c>
      <c r="N209" s="14">
        <v>3</v>
      </c>
      <c r="O209" s="25">
        <f t="shared" si="25"/>
        <v>34634.262600000002</v>
      </c>
      <c r="P209" s="13">
        <f t="shared" si="26"/>
        <v>7</v>
      </c>
      <c r="Q209" s="25">
        <f t="shared" si="29"/>
        <v>80813.279399999985</v>
      </c>
      <c r="R209" s="26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>
        <v>1</v>
      </c>
      <c r="AH209" s="47"/>
      <c r="AI209" s="47">
        <v>1</v>
      </c>
      <c r="AJ209" s="47">
        <v>1</v>
      </c>
      <c r="AK209" s="47"/>
      <c r="AL209" s="47"/>
      <c r="AM209" s="47"/>
      <c r="AN209" s="47"/>
      <c r="AO209" s="47"/>
      <c r="AP209" s="47"/>
      <c r="AQ209" s="47"/>
      <c r="AR209" s="47"/>
      <c r="AS209" s="47"/>
      <c r="AT209" s="47"/>
      <c r="AU209" s="47"/>
      <c r="AV209" s="47"/>
      <c r="AW209" s="47"/>
      <c r="AX209" s="47"/>
      <c r="AY209" s="47"/>
      <c r="AZ209" s="47"/>
      <c r="BA209" s="47"/>
      <c r="BB209" s="47"/>
      <c r="BC209" s="47"/>
      <c r="BD209" s="47"/>
      <c r="BE209" s="47"/>
      <c r="BF209" s="47"/>
      <c r="BG209" s="47"/>
      <c r="BH209" s="47"/>
      <c r="BI209" s="47"/>
      <c r="BJ209" s="27">
        <f t="shared" si="30"/>
        <v>3</v>
      </c>
    </row>
    <row r="210" spans="1:62" x14ac:dyDescent="0.35">
      <c r="A210" s="13">
        <v>201</v>
      </c>
      <c r="B210" s="20" t="s">
        <v>17</v>
      </c>
      <c r="C210" s="21" t="s">
        <v>18</v>
      </c>
      <c r="D210" s="21"/>
      <c r="E210" s="23">
        <v>45768</v>
      </c>
      <c r="F210" s="23">
        <v>45768</v>
      </c>
      <c r="G210" s="24" t="s">
        <v>157</v>
      </c>
      <c r="H210" s="13" t="s">
        <v>20</v>
      </c>
      <c r="I210" s="25">
        <v>11898.1052</v>
      </c>
      <c r="J210" s="13">
        <v>0</v>
      </c>
      <c r="K210" s="25">
        <f t="shared" si="27"/>
        <v>0</v>
      </c>
      <c r="L210" s="13"/>
      <c r="M210" s="25">
        <f t="shared" si="28"/>
        <v>0</v>
      </c>
      <c r="N210" s="14">
        <v>0</v>
      </c>
      <c r="O210" s="25">
        <f t="shared" ref="O210:O233" si="31">+N210*I210</f>
        <v>0</v>
      </c>
      <c r="P210" s="13">
        <f t="shared" si="26"/>
        <v>0</v>
      </c>
      <c r="Q210" s="25">
        <f t="shared" si="29"/>
        <v>0</v>
      </c>
      <c r="R210" s="26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47"/>
      <c r="AI210" s="47"/>
      <c r="AJ210" s="47"/>
      <c r="AK210" s="47"/>
      <c r="AL210" s="47"/>
      <c r="AM210" s="47"/>
      <c r="AN210" s="47"/>
      <c r="AO210" s="47"/>
      <c r="AP210" s="47"/>
      <c r="AQ210" s="47"/>
      <c r="AR210" s="47"/>
      <c r="AS210" s="47"/>
      <c r="AT210" s="47"/>
      <c r="AU210" s="47"/>
      <c r="AV210" s="47"/>
      <c r="AW210" s="47"/>
      <c r="AX210" s="47"/>
      <c r="AY210" s="47"/>
      <c r="AZ210" s="47"/>
      <c r="BA210" s="47"/>
      <c r="BB210" s="47"/>
      <c r="BC210" s="47"/>
      <c r="BD210" s="47"/>
      <c r="BE210" s="47"/>
      <c r="BF210" s="47"/>
      <c r="BG210" s="47"/>
      <c r="BH210" s="47"/>
      <c r="BI210" s="47"/>
      <c r="BJ210" s="27">
        <f t="shared" si="30"/>
        <v>0</v>
      </c>
    </row>
    <row r="211" spans="1:62" x14ac:dyDescent="0.35">
      <c r="A211" s="13">
        <v>202</v>
      </c>
      <c r="B211" s="20" t="s">
        <v>17</v>
      </c>
      <c r="C211" s="21" t="s">
        <v>18</v>
      </c>
      <c r="D211" s="21"/>
      <c r="E211" s="23">
        <v>45946</v>
      </c>
      <c r="F211" s="23">
        <v>45946</v>
      </c>
      <c r="G211" s="24" t="s">
        <v>158</v>
      </c>
      <c r="H211" s="13" t="s">
        <v>20</v>
      </c>
      <c r="I211" s="25">
        <v>8149.0446000000002</v>
      </c>
      <c r="J211" s="13">
        <v>5</v>
      </c>
      <c r="K211" s="25">
        <f t="shared" si="27"/>
        <v>40745.222999999998</v>
      </c>
      <c r="L211" s="13"/>
      <c r="M211" s="25">
        <f t="shared" si="28"/>
        <v>0</v>
      </c>
      <c r="N211" s="14">
        <v>2</v>
      </c>
      <c r="O211" s="25">
        <f t="shared" si="31"/>
        <v>16298.0892</v>
      </c>
      <c r="P211" s="13">
        <f t="shared" si="26"/>
        <v>3</v>
      </c>
      <c r="Q211" s="25">
        <f t="shared" si="29"/>
        <v>24447.133799999996</v>
      </c>
      <c r="R211" s="26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47"/>
      <c r="AI211" s="47">
        <v>1</v>
      </c>
      <c r="AJ211" s="47"/>
      <c r="AK211" s="47"/>
      <c r="AL211" s="47"/>
      <c r="AM211" s="47"/>
      <c r="AN211" s="47"/>
      <c r="AO211" s="47"/>
      <c r="AP211" s="47">
        <v>1</v>
      </c>
      <c r="AQ211" s="47"/>
      <c r="AR211" s="47"/>
      <c r="AS211" s="47"/>
      <c r="AT211" s="47"/>
      <c r="AU211" s="47"/>
      <c r="AV211" s="47"/>
      <c r="AW211" s="47"/>
      <c r="AX211" s="47"/>
      <c r="AY211" s="47"/>
      <c r="AZ211" s="47"/>
      <c r="BA211" s="47"/>
      <c r="BB211" s="47"/>
      <c r="BC211" s="47"/>
      <c r="BD211" s="47"/>
      <c r="BE211" s="47"/>
      <c r="BF211" s="47"/>
      <c r="BG211" s="47"/>
      <c r="BH211" s="47"/>
      <c r="BI211" s="47"/>
      <c r="BJ211" s="27">
        <f t="shared" si="30"/>
        <v>2</v>
      </c>
    </row>
    <row r="212" spans="1:62" x14ac:dyDescent="0.35">
      <c r="A212" s="13">
        <v>203</v>
      </c>
      <c r="B212" s="20" t="s">
        <v>17</v>
      </c>
      <c r="C212" s="21" t="s">
        <v>18</v>
      </c>
      <c r="D212" s="21"/>
      <c r="E212" s="23">
        <v>45768</v>
      </c>
      <c r="F212" s="23">
        <v>45768</v>
      </c>
      <c r="G212" s="24" t="s">
        <v>158</v>
      </c>
      <c r="H212" s="13" t="s">
        <v>20</v>
      </c>
      <c r="I212" s="25">
        <v>8398.3667999999998</v>
      </c>
      <c r="J212" s="13">
        <v>0</v>
      </c>
      <c r="K212" s="25">
        <f t="shared" si="27"/>
        <v>0</v>
      </c>
      <c r="L212" s="13"/>
      <c r="M212" s="25">
        <f t="shared" si="28"/>
        <v>0</v>
      </c>
      <c r="N212" s="14">
        <v>0</v>
      </c>
      <c r="O212" s="25">
        <f t="shared" si="31"/>
        <v>0</v>
      </c>
      <c r="P212" s="13">
        <f t="shared" si="26"/>
        <v>0</v>
      </c>
      <c r="Q212" s="25">
        <f t="shared" si="29"/>
        <v>0</v>
      </c>
      <c r="R212" s="26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47"/>
      <c r="AI212" s="47"/>
      <c r="AJ212" s="47"/>
      <c r="AK212" s="47"/>
      <c r="AL212" s="47"/>
      <c r="AM212" s="47"/>
      <c r="AN212" s="47"/>
      <c r="AO212" s="47"/>
      <c r="AP212" s="47"/>
      <c r="AQ212" s="47"/>
      <c r="AR212" s="47"/>
      <c r="AS212" s="47"/>
      <c r="AT212" s="47"/>
      <c r="AU212" s="47"/>
      <c r="AV212" s="47"/>
      <c r="AW212" s="47"/>
      <c r="AX212" s="47"/>
      <c r="AY212" s="47"/>
      <c r="AZ212" s="47"/>
      <c r="BA212" s="47"/>
      <c r="BB212" s="47"/>
      <c r="BC212" s="47"/>
      <c r="BD212" s="47"/>
      <c r="BE212" s="47"/>
      <c r="BF212" s="47"/>
      <c r="BG212" s="47"/>
      <c r="BH212" s="47"/>
      <c r="BI212" s="47"/>
      <c r="BJ212" s="27">
        <f t="shared" si="30"/>
        <v>0</v>
      </c>
    </row>
    <row r="213" spans="1:62" x14ac:dyDescent="0.35">
      <c r="A213" s="13">
        <v>204</v>
      </c>
      <c r="B213" s="20" t="s">
        <v>17</v>
      </c>
      <c r="C213" s="21" t="s">
        <v>18</v>
      </c>
      <c r="D213" s="21"/>
      <c r="E213" s="23">
        <v>45904</v>
      </c>
      <c r="F213" s="23">
        <v>45904</v>
      </c>
      <c r="G213" s="24" t="s">
        <v>159</v>
      </c>
      <c r="H213" s="13" t="s">
        <v>20</v>
      </c>
      <c r="I213" s="25">
        <v>6189.7608</v>
      </c>
      <c r="J213" s="13">
        <v>3</v>
      </c>
      <c r="K213" s="25">
        <f t="shared" si="27"/>
        <v>18569.2824</v>
      </c>
      <c r="L213" s="13"/>
      <c r="M213" s="25">
        <f t="shared" si="28"/>
        <v>0</v>
      </c>
      <c r="N213" s="14">
        <v>0</v>
      </c>
      <c r="O213" s="25">
        <f t="shared" si="31"/>
        <v>0</v>
      </c>
      <c r="P213" s="13">
        <f t="shared" si="26"/>
        <v>3</v>
      </c>
      <c r="Q213" s="25">
        <f t="shared" si="29"/>
        <v>18569.2824</v>
      </c>
      <c r="R213" s="26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47"/>
      <c r="AI213" s="47"/>
      <c r="AJ213" s="47"/>
      <c r="AK213" s="47"/>
      <c r="AL213" s="47"/>
      <c r="AM213" s="47"/>
      <c r="AN213" s="47"/>
      <c r="AO213" s="47"/>
      <c r="AP213" s="47"/>
      <c r="AQ213" s="47"/>
      <c r="AR213" s="47"/>
      <c r="AS213" s="47"/>
      <c r="AT213" s="47"/>
      <c r="AU213" s="47"/>
      <c r="AV213" s="47"/>
      <c r="AW213" s="47"/>
      <c r="AX213" s="47"/>
      <c r="AY213" s="47"/>
      <c r="AZ213" s="47"/>
      <c r="BA213" s="47"/>
      <c r="BB213" s="47"/>
      <c r="BC213" s="47"/>
      <c r="BD213" s="47"/>
      <c r="BE213" s="47"/>
      <c r="BF213" s="47"/>
      <c r="BG213" s="47"/>
      <c r="BH213" s="47"/>
      <c r="BI213" s="47"/>
      <c r="BJ213" s="27">
        <f t="shared" si="30"/>
        <v>0</v>
      </c>
    </row>
    <row r="214" spans="1:62" x14ac:dyDescent="0.35">
      <c r="A214" s="13">
        <v>205</v>
      </c>
      <c r="B214" s="20" t="s">
        <v>17</v>
      </c>
      <c r="C214" s="21" t="s">
        <v>18</v>
      </c>
      <c r="D214" s="21"/>
      <c r="E214" s="23">
        <v>45904</v>
      </c>
      <c r="F214" s="23">
        <v>45904</v>
      </c>
      <c r="G214" s="24" t="s">
        <v>159</v>
      </c>
      <c r="H214" s="13" t="s">
        <v>20</v>
      </c>
      <c r="I214" s="25">
        <v>5851.2659999999996</v>
      </c>
      <c r="J214" s="13">
        <v>0</v>
      </c>
      <c r="K214" s="25">
        <f t="shared" si="27"/>
        <v>0</v>
      </c>
      <c r="L214" s="13"/>
      <c r="M214" s="25">
        <f t="shared" si="28"/>
        <v>0</v>
      </c>
      <c r="N214" s="14">
        <v>0</v>
      </c>
      <c r="O214" s="25">
        <f t="shared" si="31"/>
        <v>0</v>
      </c>
      <c r="P214" s="13">
        <f t="shared" si="26"/>
        <v>0</v>
      </c>
      <c r="Q214" s="25">
        <f t="shared" si="29"/>
        <v>0</v>
      </c>
      <c r="R214" s="26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47"/>
      <c r="AI214" s="47"/>
      <c r="AJ214" s="47"/>
      <c r="AK214" s="47"/>
      <c r="AL214" s="47"/>
      <c r="AM214" s="47"/>
      <c r="AN214" s="47"/>
      <c r="AO214" s="47"/>
      <c r="AP214" s="47"/>
      <c r="AQ214" s="47"/>
      <c r="AR214" s="47"/>
      <c r="AS214" s="47"/>
      <c r="AT214" s="47"/>
      <c r="AU214" s="47"/>
      <c r="AV214" s="47"/>
      <c r="AW214" s="47"/>
      <c r="AX214" s="47"/>
      <c r="AY214" s="47"/>
      <c r="AZ214" s="47"/>
      <c r="BA214" s="47"/>
      <c r="BB214" s="47"/>
      <c r="BC214" s="47"/>
      <c r="BD214" s="47"/>
      <c r="BE214" s="47"/>
      <c r="BF214" s="47"/>
      <c r="BG214" s="47"/>
      <c r="BH214" s="47"/>
      <c r="BI214" s="47"/>
      <c r="BJ214" s="27">
        <f t="shared" si="30"/>
        <v>0</v>
      </c>
    </row>
    <row r="215" spans="1:62" x14ac:dyDescent="0.35">
      <c r="A215" s="13">
        <v>206</v>
      </c>
      <c r="B215" s="20" t="s">
        <v>17</v>
      </c>
      <c r="C215" s="21" t="s">
        <v>18</v>
      </c>
      <c r="D215" s="21"/>
      <c r="E215" s="23">
        <v>45946</v>
      </c>
      <c r="F215" s="23">
        <v>45946</v>
      </c>
      <c r="G215" s="24" t="s">
        <v>159</v>
      </c>
      <c r="H215" s="13" t="s">
        <v>20</v>
      </c>
      <c r="I215" s="25">
        <v>6400.9925999999996</v>
      </c>
      <c r="J215" s="13">
        <v>7</v>
      </c>
      <c r="K215" s="25">
        <f t="shared" si="27"/>
        <v>44806.948199999999</v>
      </c>
      <c r="L215" s="13"/>
      <c r="M215" s="25">
        <f t="shared" si="28"/>
        <v>0</v>
      </c>
      <c r="N215" s="14">
        <v>0</v>
      </c>
      <c r="O215" s="25">
        <f t="shared" si="31"/>
        <v>0</v>
      </c>
      <c r="P215" s="13">
        <f t="shared" si="26"/>
        <v>7</v>
      </c>
      <c r="Q215" s="25">
        <f t="shared" si="29"/>
        <v>44806.948199999999</v>
      </c>
      <c r="R215" s="26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47"/>
      <c r="AI215" s="47"/>
      <c r="AJ215" s="47"/>
      <c r="AK215" s="47"/>
      <c r="AL215" s="47"/>
      <c r="AM215" s="47"/>
      <c r="AN215" s="47"/>
      <c r="AO215" s="47"/>
      <c r="AP215" s="47"/>
      <c r="AQ215" s="47"/>
      <c r="AR215" s="47"/>
      <c r="AS215" s="47"/>
      <c r="AT215" s="47"/>
      <c r="AU215" s="47"/>
      <c r="AV215" s="47"/>
      <c r="AW215" s="47"/>
      <c r="AX215" s="47"/>
      <c r="AY215" s="47"/>
      <c r="AZ215" s="47"/>
      <c r="BA215" s="47"/>
      <c r="BB215" s="47"/>
      <c r="BC215" s="47"/>
      <c r="BD215" s="47"/>
      <c r="BE215" s="47"/>
      <c r="BF215" s="47"/>
      <c r="BG215" s="47"/>
      <c r="BH215" s="47"/>
      <c r="BI215" s="47"/>
      <c r="BJ215" s="27">
        <f t="shared" si="30"/>
        <v>0</v>
      </c>
    </row>
    <row r="216" spans="1:62" x14ac:dyDescent="0.35">
      <c r="A216" s="13">
        <v>207</v>
      </c>
      <c r="B216" s="20" t="s">
        <v>17</v>
      </c>
      <c r="C216" s="21" t="s">
        <v>18</v>
      </c>
      <c r="D216" s="21"/>
      <c r="E216" s="23">
        <v>45659</v>
      </c>
      <c r="F216" s="23">
        <v>45659</v>
      </c>
      <c r="G216" s="24" t="s">
        <v>160</v>
      </c>
      <c r="H216" s="13" t="s">
        <v>20</v>
      </c>
      <c r="I216" s="25">
        <v>7479.7258000000002</v>
      </c>
      <c r="J216" s="13">
        <v>6</v>
      </c>
      <c r="K216" s="25">
        <f t="shared" si="27"/>
        <v>44878.354800000001</v>
      </c>
      <c r="L216" s="13"/>
      <c r="M216" s="25">
        <f t="shared" si="28"/>
        <v>0</v>
      </c>
      <c r="N216" s="14">
        <v>0</v>
      </c>
      <c r="O216" s="25">
        <f t="shared" si="31"/>
        <v>0</v>
      </c>
      <c r="P216" s="13">
        <f t="shared" si="26"/>
        <v>6</v>
      </c>
      <c r="Q216" s="25">
        <f t="shared" si="29"/>
        <v>44878.354800000001</v>
      </c>
      <c r="R216" s="26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47"/>
      <c r="AI216" s="47"/>
      <c r="AJ216" s="47"/>
      <c r="AK216" s="47"/>
      <c r="AL216" s="47"/>
      <c r="AM216" s="47"/>
      <c r="AN216" s="47"/>
      <c r="AO216" s="47"/>
      <c r="AP216" s="47"/>
      <c r="AQ216" s="47"/>
      <c r="AR216" s="47"/>
      <c r="AS216" s="47"/>
      <c r="AT216" s="47"/>
      <c r="AU216" s="47"/>
      <c r="AV216" s="47"/>
      <c r="AW216" s="47"/>
      <c r="AX216" s="47"/>
      <c r="AY216" s="47"/>
      <c r="AZ216" s="47"/>
      <c r="BA216" s="47"/>
      <c r="BB216" s="47"/>
      <c r="BC216" s="47"/>
      <c r="BD216" s="47"/>
      <c r="BE216" s="47"/>
      <c r="BF216" s="47"/>
      <c r="BG216" s="47"/>
      <c r="BH216" s="47"/>
      <c r="BI216" s="47"/>
      <c r="BJ216" s="27">
        <f t="shared" si="30"/>
        <v>0</v>
      </c>
    </row>
    <row r="217" spans="1:62" x14ac:dyDescent="0.35">
      <c r="A217" s="13">
        <v>208</v>
      </c>
      <c r="B217" s="20" t="s">
        <v>17</v>
      </c>
      <c r="C217" s="21" t="s">
        <v>18</v>
      </c>
      <c r="D217" s="21"/>
      <c r="E217" s="23"/>
      <c r="F217" s="23"/>
      <c r="G217" s="24" t="s">
        <v>160</v>
      </c>
      <c r="H217" s="13" t="s">
        <v>20</v>
      </c>
      <c r="I217" s="25">
        <v>8433.2121999999999</v>
      </c>
      <c r="J217" s="13">
        <v>0</v>
      </c>
      <c r="K217" s="25">
        <f t="shared" si="27"/>
        <v>0</v>
      </c>
      <c r="L217" s="13"/>
      <c r="M217" s="25">
        <f t="shared" si="28"/>
        <v>0</v>
      </c>
      <c r="N217" s="14">
        <v>0</v>
      </c>
      <c r="O217" s="25">
        <f t="shared" si="31"/>
        <v>0</v>
      </c>
      <c r="P217" s="13">
        <f t="shared" si="26"/>
        <v>0</v>
      </c>
      <c r="Q217" s="25">
        <f t="shared" si="29"/>
        <v>0</v>
      </c>
      <c r="R217" s="26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47"/>
      <c r="AI217" s="47"/>
      <c r="AJ217" s="47"/>
      <c r="AK217" s="47"/>
      <c r="AL217" s="47"/>
      <c r="AM217" s="47"/>
      <c r="AN217" s="47"/>
      <c r="AO217" s="47"/>
      <c r="AP217" s="47"/>
      <c r="AQ217" s="47"/>
      <c r="AR217" s="47"/>
      <c r="AS217" s="47"/>
      <c r="AT217" s="47"/>
      <c r="AU217" s="47"/>
      <c r="AV217" s="47"/>
      <c r="AW217" s="47"/>
      <c r="AX217" s="47"/>
      <c r="AY217" s="47"/>
      <c r="AZ217" s="47"/>
      <c r="BA217" s="47"/>
      <c r="BB217" s="47"/>
      <c r="BC217" s="47"/>
      <c r="BD217" s="47"/>
      <c r="BE217" s="47"/>
      <c r="BF217" s="47"/>
      <c r="BG217" s="47"/>
      <c r="BH217" s="47"/>
      <c r="BI217" s="47"/>
      <c r="BJ217" s="27">
        <f t="shared" si="30"/>
        <v>0</v>
      </c>
    </row>
    <row r="218" spans="1:62" x14ac:dyDescent="0.35">
      <c r="A218" s="13">
        <v>209</v>
      </c>
      <c r="B218" s="20" t="s">
        <v>17</v>
      </c>
      <c r="C218" s="21" t="s">
        <v>18</v>
      </c>
      <c r="D218" s="21"/>
      <c r="E218" s="23">
        <v>45904</v>
      </c>
      <c r="F218" s="23">
        <v>45904</v>
      </c>
      <c r="G218" s="24" t="s">
        <v>161</v>
      </c>
      <c r="H218" s="13" t="s">
        <v>20</v>
      </c>
      <c r="I218" s="25">
        <v>8010.3356999999996</v>
      </c>
      <c r="J218" s="13">
        <v>3</v>
      </c>
      <c r="K218" s="25">
        <f t="shared" si="27"/>
        <v>24031.007099999999</v>
      </c>
      <c r="L218" s="13"/>
      <c r="M218" s="25">
        <f t="shared" si="28"/>
        <v>0</v>
      </c>
      <c r="N218" s="14">
        <v>1</v>
      </c>
      <c r="O218" s="25">
        <f t="shared" si="31"/>
        <v>8010.3356999999996</v>
      </c>
      <c r="P218" s="13">
        <f t="shared" si="26"/>
        <v>2</v>
      </c>
      <c r="Q218" s="25">
        <f t="shared" si="29"/>
        <v>16020.671399999999</v>
      </c>
      <c r="R218" s="26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>
        <v>1</v>
      </c>
      <c r="AG218" s="27"/>
      <c r="AH218" s="47"/>
      <c r="AI218" s="47"/>
      <c r="AJ218" s="47"/>
      <c r="AK218" s="47"/>
      <c r="AL218" s="47"/>
      <c r="AM218" s="47"/>
      <c r="AN218" s="47"/>
      <c r="AO218" s="47"/>
      <c r="AP218" s="47"/>
      <c r="AQ218" s="47"/>
      <c r="AR218" s="47"/>
      <c r="AS218" s="47"/>
      <c r="AT218" s="47"/>
      <c r="AU218" s="47"/>
      <c r="AV218" s="47"/>
      <c r="AW218" s="47"/>
      <c r="AX218" s="47"/>
      <c r="AY218" s="47"/>
      <c r="AZ218" s="47"/>
      <c r="BA218" s="47"/>
      <c r="BB218" s="47"/>
      <c r="BC218" s="47"/>
      <c r="BD218" s="47"/>
      <c r="BE218" s="47"/>
      <c r="BF218" s="47"/>
      <c r="BG218" s="47"/>
      <c r="BH218" s="47"/>
      <c r="BI218" s="47"/>
      <c r="BJ218" s="27">
        <f t="shared" si="30"/>
        <v>1</v>
      </c>
    </row>
    <row r="219" spans="1:62" x14ac:dyDescent="0.35">
      <c r="A219" s="13">
        <v>210</v>
      </c>
      <c r="B219" s="20" t="s">
        <v>17</v>
      </c>
      <c r="C219" s="21" t="s">
        <v>18</v>
      </c>
      <c r="D219" s="21"/>
      <c r="E219" s="23"/>
      <c r="F219" s="23"/>
      <c r="G219" s="24" t="s">
        <v>161</v>
      </c>
      <c r="H219" s="13" t="s">
        <v>20</v>
      </c>
      <c r="I219" s="25">
        <v>7562.3958000000002</v>
      </c>
      <c r="J219" s="13">
        <v>4</v>
      </c>
      <c r="K219" s="25">
        <f t="shared" si="27"/>
        <v>30249.583200000001</v>
      </c>
      <c r="L219" s="13"/>
      <c r="M219" s="25">
        <f t="shared" si="28"/>
        <v>0</v>
      </c>
      <c r="N219" s="14">
        <v>0</v>
      </c>
      <c r="O219" s="25">
        <f t="shared" si="31"/>
        <v>0</v>
      </c>
      <c r="P219" s="13">
        <f t="shared" ref="P219:P233" si="32">+(J219+L219)-N219</f>
        <v>4</v>
      </c>
      <c r="Q219" s="25">
        <f t="shared" si="29"/>
        <v>30249.583200000001</v>
      </c>
      <c r="R219" s="26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47"/>
      <c r="AI219" s="47"/>
      <c r="AJ219" s="47"/>
      <c r="AK219" s="47"/>
      <c r="AL219" s="47"/>
      <c r="AM219" s="47"/>
      <c r="AN219" s="47"/>
      <c r="AO219" s="47"/>
      <c r="AP219" s="47"/>
      <c r="AQ219" s="47"/>
      <c r="AR219" s="47"/>
      <c r="AS219" s="47"/>
      <c r="AT219" s="47"/>
      <c r="AU219" s="47"/>
      <c r="AV219" s="47"/>
      <c r="AW219" s="47"/>
      <c r="AX219" s="47"/>
      <c r="AY219" s="47"/>
      <c r="AZ219" s="47"/>
      <c r="BA219" s="47"/>
      <c r="BB219" s="47"/>
      <c r="BC219" s="47"/>
      <c r="BD219" s="47"/>
      <c r="BE219" s="47"/>
      <c r="BF219" s="47"/>
      <c r="BG219" s="47"/>
      <c r="BH219" s="47"/>
      <c r="BI219" s="47"/>
      <c r="BJ219" s="27">
        <f t="shared" si="30"/>
        <v>0</v>
      </c>
    </row>
    <row r="220" spans="1:62" x14ac:dyDescent="0.35">
      <c r="A220" s="13">
        <v>211</v>
      </c>
      <c r="B220" s="20" t="s">
        <v>17</v>
      </c>
      <c r="C220" s="21" t="s">
        <v>18</v>
      </c>
      <c r="D220" s="21"/>
      <c r="E220" s="23">
        <v>45946</v>
      </c>
      <c r="F220" s="23">
        <v>45946</v>
      </c>
      <c r="G220" s="24" t="s">
        <v>161</v>
      </c>
      <c r="H220" s="13" t="s">
        <v>20</v>
      </c>
      <c r="I220" s="25">
        <v>8182.4386000000004</v>
      </c>
      <c r="J220" s="13">
        <v>2</v>
      </c>
      <c r="K220" s="25">
        <f t="shared" si="27"/>
        <v>16364.877200000001</v>
      </c>
      <c r="L220" s="13"/>
      <c r="M220" s="25">
        <f t="shared" si="28"/>
        <v>0</v>
      </c>
      <c r="N220" s="14">
        <v>0</v>
      </c>
      <c r="O220" s="25">
        <f t="shared" si="31"/>
        <v>0</v>
      </c>
      <c r="P220" s="13">
        <f t="shared" si="32"/>
        <v>2</v>
      </c>
      <c r="Q220" s="25">
        <f t="shared" si="29"/>
        <v>16364.877200000001</v>
      </c>
      <c r="R220" s="26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47"/>
      <c r="AI220" s="47"/>
      <c r="AJ220" s="47"/>
      <c r="AK220" s="47"/>
      <c r="AL220" s="47"/>
      <c r="AM220" s="47"/>
      <c r="AN220" s="47"/>
      <c r="AO220" s="47"/>
      <c r="AP220" s="47"/>
      <c r="AQ220" s="47"/>
      <c r="AR220" s="47"/>
      <c r="AS220" s="47"/>
      <c r="AT220" s="47"/>
      <c r="AU220" s="47"/>
      <c r="AV220" s="47"/>
      <c r="AW220" s="47"/>
      <c r="AX220" s="47"/>
      <c r="AY220" s="47"/>
      <c r="AZ220" s="47"/>
      <c r="BA220" s="47"/>
      <c r="BB220" s="47"/>
      <c r="BC220" s="47"/>
      <c r="BD220" s="47"/>
      <c r="BE220" s="47"/>
      <c r="BF220" s="47"/>
      <c r="BG220" s="47"/>
      <c r="BH220" s="47"/>
      <c r="BI220" s="47"/>
      <c r="BJ220" s="27">
        <f t="shared" si="30"/>
        <v>0</v>
      </c>
    </row>
    <row r="221" spans="1:62" x14ac:dyDescent="0.35">
      <c r="A221" s="13">
        <v>212</v>
      </c>
      <c r="B221" s="20" t="s">
        <v>17</v>
      </c>
      <c r="C221" s="21" t="s">
        <v>18</v>
      </c>
      <c r="D221" s="21"/>
      <c r="E221" s="23">
        <v>45659</v>
      </c>
      <c r="F221" s="23">
        <v>45659</v>
      </c>
      <c r="G221" s="24" t="s">
        <v>162</v>
      </c>
      <c r="H221" s="13" t="s">
        <v>20</v>
      </c>
      <c r="I221" s="25">
        <v>10384</v>
      </c>
      <c r="J221" s="13">
        <v>0</v>
      </c>
      <c r="K221" s="25">
        <f t="shared" si="27"/>
        <v>0</v>
      </c>
      <c r="L221" s="13"/>
      <c r="M221" s="25">
        <f t="shared" si="28"/>
        <v>0</v>
      </c>
      <c r="N221" s="14">
        <v>0</v>
      </c>
      <c r="O221" s="25">
        <f t="shared" si="31"/>
        <v>0</v>
      </c>
      <c r="P221" s="13">
        <f t="shared" si="32"/>
        <v>0</v>
      </c>
      <c r="Q221" s="25">
        <f t="shared" si="29"/>
        <v>0</v>
      </c>
      <c r="R221" s="26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47"/>
      <c r="AI221" s="47"/>
      <c r="AJ221" s="47"/>
      <c r="AK221" s="47"/>
      <c r="AL221" s="47"/>
      <c r="AM221" s="47"/>
      <c r="AN221" s="47"/>
      <c r="AO221" s="47"/>
      <c r="AP221" s="47"/>
      <c r="AQ221" s="47"/>
      <c r="AR221" s="47"/>
      <c r="AS221" s="47"/>
      <c r="AT221" s="47"/>
      <c r="AU221" s="47"/>
      <c r="AV221" s="47"/>
      <c r="AW221" s="47"/>
      <c r="AX221" s="47"/>
      <c r="AY221" s="47"/>
      <c r="AZ221" s="47"/>
      <c r="BA221" s="47"/>
      <c r="BB221" s="47"/>
      <c r="BC221" s="47"/>
      <c r="BD221" s="47"/>
      <c r="BE221" s="47"/>
      <c r="BF221" s="47"/>
      <c r="BG221" s="47"/>
      <c r="BH221" s="47"/>
      <c r="BI221" s="47"/>
      <c r="BJ221" s="27">
        <f t="shared" si="30"/>
        <v>0</v>
      </c>
    </row>
    <row r="222" spans="1:62" x14ac:dyDescent="0.35">
      <c r="A222" s="13">
        <v>213</v>
      </c>
      <c r="B222" s="20" t="s">
        <v>17</v>
      </c>
      <c r="C222" s="21" t="s">
        <v>18</v>
      </c>
      <c r="D222" s="21"/>
      <c r="E222" s="23"/>
      <c r="F222" s="23"/>
      <c r="G222" s="24" t="s">
        <v>162</v>
      </c>
      <c r="H222" s="13" t="s">
        <v>20</v>
      </c>
      <c r="I222" s="25">
        <v>7572.2723999999998</v>
      </c>
      <c r="J222" s="13">
        <v>1</v>
      </c>
      <c r="K222" s="25">
        <f t="shared" si="27"/>
        <v>7572.2723999999998</v>
      </c>
      <c r="L222" s="13"/>
      <c r="M222" s="25">
        <f t="shared" si="28"/>
        <v>0</v>
      </c>
      <c r="N222" s="14">
        <v>0</v>
      </c>
      <c r="O222" s="25">
        <f t="shared" si="31"/>
        <v>0</v>
      </c>
      <c r="P222" s="13">
        <f t="shared" si="32"/>
        <v>1</v>
      </c>
      <c r="Q222" s="25">
        <f t="shared" si="29"/>
        <v>7572.2723999999998</v>
      </c>
      <c r="R222" s="26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47"/>
      <c r="AI222" s="47"/>
      <c r="AJ222" s="47"/>
      <c r="AK222" s="47"/>
      <c r="AL222" s="47"/>
      <c r="AM222" s="47"/>
      <c r="AN222" s="47"/>
      <c r="AO222" s="47"/>
      <c r="AP222" s="47"/>
      <c r="AQ222" s="47"/>
      <c r="AR222" s="47"/>
      <c r="AS222" s="47"/>
      <c r="AT222" s="47"/>
      <c r="AU222" s="47"/>
      <c r="AV222" s="47"/>
      <c r="AW222" s="47"/>
      <c r="AX222" s="47"/>
      <c r="AY222" s="47"/>
      <c r="AZ222" s="47"/>
      <c r="BA222" s="47"/>
      <c r="BB222" s="47"/>
      <c r="BC222" s="47"/>
      <c r="BD222" s="47"/>
      <c r="BE222" s="47"/>
      <c r="BF222" s="47"/>
      <c r="BG222" s="47"/>
      <c r="BH222" s="47"/>
      <c r="BI222" s="47"/>
      <c r="BJ222" s="27">
        <f t="shared" si="30"/>
        <v>0</v>
      </c>
    </row>
    <row r="223" spans="1:62" x14ac:dyDescent="0.35">
      <c r="A223" s="13">
        <v>214</v>
      </c>
      <c r="B223" s="20" t="s">
        <v>17</v>
      </c>
      <c r="C223" s="21" t="s">
        <v>18</v>
      </c>
      <c r="D223" s="21"/>
      <c r="E223" s="23">
        <v>45904</v>
      </c>
      <c r="F223" s="23">
        <v>45904</v>
      </c>
      <c r="G223" s="24" t="s">
        <v>162</v>
      </c>
      <c r="H223" s="13" t="s">
        <v>20</v>
      </c>
      <c r="I223" s="25">
        <v>8010.3356999999996</v>
      </c>
      <c r="J223" s="13">
        <v>4</v>
      </c>
      <c r="K223" s="25">
        <f t="shared" si="27"/>
        <v>32041.342799999999</v>
      </c>
      <c r="L223" s="13"/>
      <c r="M223" s="25">
        <f t="shared" si="28"/>
        <v>0</v>
      </c>
      <c r="N223" s="14">
        <v>0</v>
      </c>
      <c r="O223" s="25">
        <f t="shared" si="31"/>
        <v>0</v>
      </c>
      <c r="P223" s="13">
        <f t="shared" si="32"/>
        <v>4</v>
      </c>
      <c r="Q223" s="25">
        <f t="shared" si="29"/>
        <v>32041.342799999999</v>
      </c>
      <c r="R223" s="26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47"/>
      <c r="AI223" s="47"/>
      <c r="AJ223" s="47"/>
      <c r="AK223" s="47"/>
      <c r="AL223" s="47"/>
      <c r="AM223" s="47"/>
      <c r="AN223" s="47"/>
      <c r="AO223" s="47"/>
      <c r="AP223" s="47"/>
      <c r="AQ223" s="47"/>
      <c r="AR223" s="47"/>
      <c r="AS223" s="47"/>
      <c r="AT223" s="47"/>
      <c r="AU223" s="47"/>
      <c r="AV223" s="47"/>
      <c r="AW223" s="47"/>
      <c r="AX223" s="47"/>
      <c r="AY223" s="47"/>
      <c r="AZ223" s="47"/>
      <c r="BA223" s="47"/>
      <c r="BB223" s="47"/>
      <c r="BC223" s="47"/>
      <c r="BD223" s="47"/>
      <c r="BE223" s="47"/>
      <c r="BF223" s="47"/>
      <c r="BG223" s="47"/>
      <c r="BH223" s="47"/>
      <c r="BI223" s="47"/>
      <c r="BJ223" s="27">
        <f t="shared" si="30"/>
        <v>0</v>
      </c>
    </row>
    <row r="224" spans="1:62" x14ac:dyDescent="0.35">
      <c r="A224" s="13">
        <v>215</v>
      </c>
      <c r="B224" s="20" t="s">
        <v>17</v>
      </c>
      <c r="C224" s="21" t="s">
        <v>18</v>
      </c>
      <c r="D224" s="21"/>
      <c r="E224" s="23">
        <v>45946</v>
      </c>
      <c r="F224" s="23">
        <v>45946</v>
      </c>
      <c r="G224" s="24" t="s">
        <v>162</v>
      </c>
      <c r="H224" s="13" t="s">
        <v>20</v>
      </c>
      <c r="I224" s="25">
        <v>8182.4386000000004</v>
      </c>
      <c r="J224" s="13">
        <v>8</v>
      </c>
      <c r="K224" s="25">
        <f t="shared" ref="K224:K233" si="33">I224*J224</f>
        <v>65459.508800000003</v>
      </c>
      <c r="L224" s="13"/>
      <c r="M224" s="25">
        <f t="shared" si="28"/>
        <v>0</v>
      </c>
      <c r="N224" s="14">
        <v>0</v>
      </c>
      <c r="O224" s="25">
        <f t="shared" si="31"/>
        <v>0</v>
      </c>
      <c r="P224" s="13">
        <f t="shared" si="32"/>
        <v>8</v>
      </c>
      <c r="Q224" s="25">
        <f t="shared" si="29"/>
        <v>65459.508800000003</v>
      </c>
      <c r="R224" s="26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47"/>
      <c r="AI224" s="47"/>
      <c r="AJ224" s="47"/>
      <c r="AK224" s="47"/>
      <c r="AL224" s="47"/>
      <c r="AM224" s="47"/>
      <c r="AN224" s="47"/>
      <c r="AO224" s="47"/>
      <c r="AP224" s="47"/>
      <c r="AQ224" s="47"/>
      <c r="AR224" s="47"/>
      <c r="AS224" s="47"/>
      <c r="AT224" s="47"/>
      <c r="AU224" s="47"/>
      <c r="AV224" s="47"/>
      <c r="AW224" s="47"/>
      <c r="AX224" s="47"/>
      <c r="AY224" s="47"/>
      <c r="AZ224" s="47"/>
      <c r="BA224" s="47"/>
      <c r="BB224" s="47"/>
      <c r="BC224" s="47"/>
      <c r="BD224" s="47"/>
      <c r="BE224" s="47"/>
      <c r="BF224" s="47"/>
      <c r="BG224" s="47"/>
      <c r="BH224" s="47"/>
      <c r="BI224" s="47"/>
      <c r="BJ224" s="27">
        <f t="shared" si="30"/>
        <v>0</v>
      </c>
    </row>
    <row r="225" spans="1:62" x14ac:dyDescent="0.35">
      <c r="A225" s="13">
        <v>216</v>
      </c>
      <c r="B225" s="20" t="s">
        <v>17</v>
      </c>
      <c r="C225" s="21" t="s">
        <v>18</v>
      </c>
      <c r="D225" s="21"/>
      <c r="E225" s="23"/>
      <c r="F225" s="23"/>
      <c r="G225" s="24" t="s">
        <v>163</v>
      </c>
      <c r="H225" s="13" t="s">
        <v>20</v>
      </c>
      <c r="I225" s="25">
        <v>8554.3981999999996</v>
      </c>
      <c r="J225" s="13">
        <v>3</v>
      </c>
      <c r="K225" s="25">
        <f t="shared" si="33"/>
        <v>25663.194599999999</v>
      </c>
      <c r="L225" s="13"/>
      <c r="M225" s="25">
        <f t="shared" si="28"/>
        <v>0</v>
      </c>
      <c r="N225" s="14">
        <v>1</v>
      </c>
      <c r="O225" s="25">
        <f t="shared" si="31"/>
        <v>8554.3981999999996</v>
      </c>
      <c r="P225" s="13">
        <f t="shared" si="32"/>
        <v>2</v>
      </c>
      <c r="Q225" s="25">
        <f t="shared" si="29"/>
        <v>17108.796399999999</v>
      </c>
      <c r="R225" s="26"/>
      <c r="S225" s="27">
        <v>1</v>
      </c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47"/>
      <c r="AI225" s="47"/>
      <c r="AJ225" s="47"/>
      <c r="AK225" s="47"/>
      <c r="AL225" s="47"/>
      <c r="AM225" s="47"/>
      <c r="AN225" s="47"/>
      <c r="AO225" s="47"/>
      <c r="AP225" s="47"/>
      <c r="AQ225" s="47"/>
      <c r="AR225" s="47"/>
      <c r="AS225" s="47"/>
      <c r="AT225" s="47"/>
      <c r="AU225" s="47"/>
      <c r="AV225" s="47"/>
      <c r="AW225" s="47"/>
      <c r="AX225" s="47"/>
      <c r="AY225" s="47"/>
      <c r="AZ225" s="47"/>
      <c r="BA225" s="47"/>
      <c r="BB225" s="47"/>
      <c r="BC225" s="47"/>
      <c r="BD225" s="47"/>
      <c r="BE225" s="47"/>
      <c r="BF225" s="47"/>
      <c r="BG225" s="47"/>
      <c r="BH225" s="47"/>
      <c r="BI225" s="47"/>
      <c r="BJ225" s="27">
        <f t="shared" si="30"/>
        <v>1</v>
      </c>
    </row>
    <row r="226" spans="1:62" x14ac:dyDescent="0.35">
      <c r="A226" s="13">
        <v>217</v>
      </c>
      <c r="B226" s="20" t="s">
        <v>17</v>
      </c>
      <c r="C226" s="21" t="s">
        <v>18</v>
      </c>
      <c r="D226" s="21"/>
      <c r="E226" s="23"/>
      <c r="F226" s="23"/>
      <c r="G226" s="24" t="s">
        <v>164</v>
      </c>
      <c r="H226" s="13" t="s">
        <v>20</v>
      </c>
      <c r="I226" s="25">
        <v>8637.0699000000004</v>
      </c>
      <c r="J226" s="13">
        <v>2</v>
      </c>
      <c r="K226" s="25">
        <f t="shared" si="33"/>
        <v>17274.139800000001</v>
      </c>
      <c r="L226" s="13"/>
      <c r="M226" s="25">
        <f t="shared" si="28"/>
        <v>0</v>
      </c>
      <c r="N226" s="14">
        <v>0</v>
      </c>
      <c r="O226" s="25">
        <f t="shared" si="31"/>
        <v>0</v>
      </c>
      <c r="P226" s="13">
        <f t="shared" si="32"/>
        <v>2</v>
      </c>
      <c r="Q226" s="25">
        <f t="shared" si="29"/>
        <v>17274.139800000001</v>
      </c>
      <c r="R226" s="26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47"/>
      <c r="AI226" s="47"/>
      <c r="AJ226" s="47"/>
      <c r="AK226" s="47"/>
      <c r="AL226" s="47"/>
      <c r="AM226" s="47"/>
      <c r="AN226" s="47"/>
      <c r="AO226" s="47"/>
      <c r="AP226" s="47"/>
      <c r="AQ226" s="47"/>
      <c r="AR226" s="47"/>
      <c r="AS226" s="47"/>
      <c r="AT226" s="47"/>
      <c r="AU226" s="47"/>
      <c r="AV226" s="47"/>
      <c r="AW226" s="47"/>
      <c r="AX226" s="47"/>
      <c r="AY226" s="47"/>
      <c r="AZ226" s="47"/>
      <c r="BA226" s="47"/>
      <c r="BB226" s="47"/>
      <c r="BC226" s="47"/>
      <c r="BD226" s="47"/>
      <c r="BE226" s="47"/>
      <c r="BF226" s="47"/>
      <c r="BG226" s="47"/>
      <c r="BH226" s="47"/>
      <c r="BI226" s="47"/>
      <c r="BJ226" s="27">
        <f t="shared" si="30"/>
        <v>0</v>
      </c>
    </row>
    <row r="227" spans="1:62" x14ac:dyDescent="0.35">
      <c r="A227" s="13">
        <v>218</v>
      </c>
      <c r="B227" s="20" t="s">
        <v>17</v>
      </c>
      <c r="C227" s="21" t="s">
        <v>18</v>
      </c>
      <c r="D227" s="21"/>
      <c r="E227" s="23"/>
      <c r="F227" s="23"/>
      <c r="G227" s="24" t="s">
        <v>165</v>
      </c>
      <c r="H227" s="13" t="s">
        <v>20</v>
      </c>
      <c r="I227" s="25">
        <v>8719.7397999999994</v>
      </c>
      <c r="J227" s="13">
        <v>3</v>
      </c>
      <c r="K227" s="25">
        <f t="shared" si="33"/>
        <v>26159.219399999998</v>
      </c>
      <c r="L227" s="13"/>
      <c r="M227" s="25">
        <f t="shared" si="28"/>
        <v>0</v>
      </c>
      <c r="N227" s="14">
        <v>1</v>
      </c>
      <c r="O227" s="25">
        <f t="shared" si="31"/>
        <v>8719.7397999999994</v>
      </c>
      <c r="P227" s="13">
        <f t="shared" si="32"/>
        <v>2</v>
      </c>
      <c r="Q227" s="25">
        <f t="shared" si="29"/>
        <v>17439.479599999999</v>
      </c>
      <c r="R227" s="26"/>
      <c r="S227" s="27">
        <v>1</v>
      </c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47"/>
      <c r="AI227" s="47"/>
      <c r="AJ227" s="47"/>
      <c r="AK227" s="47"/>
      <c r="AL227" s="47"/>
      <c r="AM227" s="47"/>
      <c r="AN227" s="47"/>
      <c r="AO227" s="47"/>
      <c r="AP227" s="47"/>
      <c r="AQ227" s="47"/>
      <c r="AR227" s="47"/>
      <c r="AS227" s="47"/>
      <c r="AT227" s="47"/>
      <c r="AU227" s="47"/>
      <c r="AV227" s="47"/>
      <c r="AW227" s="47"/>
      <c r="AX227" s="47"/>
      <c r="AY227" s="47"/>
      <c r="AZ227" s="47"/>
      <c r="BA227" s="47"/>
      <c r="BB227" s="47"/>
      <c r="BC227" s="47"/>
      <c r="BD227" s="47"/>
      <c r="BE227" s="47"/>
      <c r="BF227" s="47"/>
      <c r="BG227" s="47"/>
      <c r="BH227" s="47"/>
      <c r="BI227" s="47"/>
      <c r="BJ227" s="27">
        <f t="shared" si="30"/>
        <v>1</v>
      </c>
    </row>
    <row r="228" spans="1:62" x14ac:dyDescent="0.35">
      <c r="A228" s="13">
        <v>219</v>
      </c>
      <c r="B228" s="20" t="s">
        <v>17</v>
      </c>
      <c r="C228" s="21" t="s">
        <v>18</v>
      </c>
      <c r="D228" s="21"/>
      <c r="E228" s="23"/>
      <c r="F228" s="23"/>
      <c r="G228" s="24" t="s">
        <v>166</v>
      </c>
      <c r="H228" s="13" t="s">
        <v>20</v>
      </c>
      <c r="I228" s="25">
        <v>8802.3988000000008</v>
      </c>
      <c r="J228" s="13">
        <v>3</v>
      </c>
      <c r="K228" s="25">
        <f t="shared" si="33"/>
        <v>26407.196400000001</v>
      </c>
      <c r="L228" s="13"/>
      <c r="M228" s="25">
        <f t="shared" si="28"/>
        <v>0</v>
      </c>
      <c r="N228" s="14">
        <v>0</v>
      </c>
      <c r="O228" s="25">
        <f t="shared" si="31"/>
        <v>0</v>
      </c>
      <c r="P228" s="13">
        <f t="shared" si="32"/>
        <v>3</v>
      </c>
      <c r="Q228" s="25">
        <f t="shared" si="29"/>
        <v>26407.196400000001</v>
      </c>
      <c r="R228" s="26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47"/>
      <c r="AI228" s="47"/>
      <c r="AJ228" s="47"/>
      <c r="AK228" s="47"/>
      <c r="AL228" s="47"/>
      <c r="AM228" s="47"/>
      <c r="AN228" s="47"/>
      <c r="AO228" s="47"/>
      <c r="AP228" s="47"/>
      <c r="AQ228" s="47"/>
      <c r="AR228" s="47"/>
      <c r="AS228" s="47"/>
      <c r="AT228" s="47"/>
      <c r="AU228" s="47"/>
      <c r="AV228" s="47"/>
      <c r="AW228" s="47"/>
      <c r="AX228" s="47"/>
      <c r="AY228" s="47"/>
      <c r="AZ228" s="47"/>
      <c r="BA228" s="47"/>
      <c r="BB228" s="47"/>
      <c r="BC228" s="47"/>
      <c r="BD228" s="47"/>
      <c r="BE228" s="47"/>
      <c r="BF228" s="47"/>
      <c r="BG228" s="47"/>
      <c r="BH228" s="47"/>
      <c r="BI228" s="47"/>
      <c r="BJ228" s="27">
        <f t="shared" si="30"/>
        <v>0</v>
      </c>
    </row>
    <row r="229" spans="1:62" x14ac:dyDescent="0.35">
      <c r="A229" s="13">
        <v>220</v>
      </c>
      <c r="B229" s="20" t="s">
        <v>17</v>
      </c>
      <c r="C229" s="21" t="s">
        <v>18</v>
      </c>
      <c r="D229" s="21"/>
      <c r="E229" s="23">
        <v>45659</v>
      </c>
      <c r="F229" s="23">
        <v>45659</v>
      </c>
      <c r="G229" s="24" t="s">
        <v>167</v>
      </c>
      <c r="H229" s="13" t="s">
        <v>20</v>
      </c>
      <c r="I229" s="25">
        <v>4053.89</v>
      </c>
      <c r="J229" s="13">
        <v>0</v>
      </c>
      <c r="K229" s="25">
        <f t="shared" si="33"/>
        <v>0</v>
      </c>
      <c r="L229" s="13"/>
      <c r="M229" s="25">
        <f t="shared" si="28"/>
        <v>0</v>
      </c>
      <c r="N229" s="14">
        <v>0</v>
      </c>
      <c r="O229" s="25">
        <f t="shared" si="31"/>
        <v>0</v>
      </c>
      <c r="P229" s="13">
        <f t="shared" si="32"/>
        <v>0</v>
      </c>
      <c r="Q229" s="25">
        <f t="shared" si="29"/>
        <v>0</v>
      </c>
      <c r="R229" s="26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7"/>
      <c r="AH229" s="47"/>
      <c r="AI229" s="47"/>
      <c r="AJ229" s="47"/>
      <c r="AK229" s="47"/>
      <c r="AL229" s="47"/>
      <c r="AM229" s="47"/>
      <c r="AN229" s="47"/>
      <c r="AO229" s="47"/>
      <c r="AP229" s="47"/>
      <c r="AQ229" s="47"/>
      <c r="AR229" s="47"/>
      <c r="AS229" s="47"/>
      <c r="AT229" s="47"/>
      <c r="AU229" s="47"/>
      <c r="AV229" s="47"/>
      <c r="AW229" s="47"/>
      <c r="AX229" s="47"/>
      <c r="AY229" s="47"/>
      <c r="AZ229" s="47"/>
      <c r="BA229" s="47"/>
      <c r="BB229" s="47"/>
      <c r="BC229" s="47"/>
      <c r="BD229" s="47"/>
      <c r="BE229" s="47"/>
      <c r="BF229" s="47"/>
      <c r="BG229" s="47"/>
      <c r="BH229" s="47"/>
      <c r="BI229" s="47"/>
      <c r="BJ229" s="27">
        <f t="shared" si="30"/>
        <v>0</v>
      </c>
    </row>
    <row r="230" spans="1:62" x14ac:dyDescent="0.35">
      <c r="A230" s="13">
        <v>221</v>
      </c>
      <c r="B230" s="20" t="s">
        <v>17</v>
      </c>
      <c r="C230" s="21" t="s">
        <v>18</v>
      </c>
      <c r="D230" s="21"/>
      <c r="E230" s="23"/>
      <c r="F230" s="23"/>
      <c r="G230" s="24" t="s">
        <v>167</v>
      </c>
      <c r="H230" s="13" t="s">
        <v>20</v>
      </c>
      <c r="I230" s="25">
        <v>8471.7392</v>
      </c>
      <c r="J230" s="13">
        <v>4</v>
      </c>
      <c r="K230" s="25">
        <f t="shared" si="33"/>
        <v>33886.9568</v>
      </c>
      <c r="L230" s="3"/>
      <c r="M230" s="25">
        <f t="shared" si="28"/>
        <v>0</v>
      </c>
      <c r="N230" s="14">
        <v>0</v>
      </c>
      <c r="O230" s="25">
        <f t="shared" si="31"/>
        <v>0</v>
      </c>
      <c r="P230" s="13">
        <f t="shared" si="32"/>
        <v>4</v>
      </c>
      <c r="Q230" s="25">
        <f t="shared" si="29"/>
        <v>33886.9568</v>
      </c>
      <c r="R230" s="26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7"/>
      <c r="AH230" s="47"/>
      <c r="AI230" s="47"/>
      <c r="AJ230" s="47"/>
      <c r="AK230" s="47"/>
      <c r="AL230" s="47"/>
      <c r="AM230" s="47"/>
      <c r="AN230" s="47"/>
      <c r="AO230" s="47"/>
      <c r="AP230" s="47"/>
      <c r="AQ230" s="47"/>
      <c r="AR230" s="47"/>
      <c r="AS230" s="47"/>
      <c r="AT230" s="47"/>
      <c r="AU230" s="47"/>
      <c r="AV230" s="47"/>
      <c r="AW230" s="47"/>
      <c r="AX230" s="47"/>
      <c r="AY230" s="47"/>
      <c r="AZ230" s="47"/>
      <c r="BA230" s="47"/>
      <c r="BB230" s="47"/>
      <c r="BC230" s="47"/>
      <c r="BD230" s="47"/>
      <c r="BE230" s="47"/>
      <c r="BF230" s="47"/>
      <c r="BG230" s="47"/>
      <c r="BH230" s="47"/>
      <c r="BI230" s="47"/>
      <c r="BJ230" s="27">
        <f t="shared" si="30"/>
        <v>0</v>
      </c>
    </row>
    <row r="231" spans="1:62" x14ac:dyDescent="0.35">
      <c r="A231" s="13">
        <v>222</v>
      </c>
      <c r="B231" s="20" t="s">
        <v>17</v>
      </c>
      <c r="C231" s="20" t="s">
        <v>18</v>
      </c>
      <c r="D231" s="20"/>
      <c r="E231" s="23">
        <v>45166</v>
      </c>
      <c r="F231" s="23">
        <v>45166</v>
      </c>
      <c r="G231" s="24" t="s">
        <v>168</v>
      </c>
      <c r="H231" s="13" t="s">
        <v>20</v>
      </c>
      <c r="I231" s="25">
        <v>6372</v>
      </c>
      <c r="J231" s="13">
        <v>5</v>
      </c>
      <c r="K231" s="25">
        <f t="shared" si="33"/>
        <v>31860</v>
      </c>
      <c r="L231" s="13"/>
      <c r="M231" s="25">
        <f t="shared" ref="M231:M233" si="34">I231*L231</f>
        <v>0</v>
      </c>
      <c r="N231" s="14">
        <v>0</v>
      </c>
      <c r="O231" s="25">
        <f t="shared" si="31"/>
        <v>0</v>
      </c>
      <c r="P231" s="13">
        <f t="shared" si="32"/>
        <v>5</v>
      </c>
      <c r="Q231" s="25">
        <f t="shared" ref="Q231:Q233" si="35">(K231+M231)-O231</f>
        <v>31860</v>
      </c>
      <c r="R231" s="26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27"/>
      <c r="AF231" s="27"/>
      <c r="AG231" s="27"/>
      <c r="AH231" s="47"/>
      <c r="AI231" s="47"/>
      <c r="AJ231" s="47"/>
      <c r="AK231" s="47"/>
      <c r="AL231" s="47"/>
      <c r="AM231" s="47"/>
      <c r="AN231" s="47"/>
      <c r="AO231" s="47"/>
      <c r="AP231" s="47"/>
      <c r="AQ231" s="47"/>
      <c r="AR231" s="47"/>
      <c r="AS231" s="47"/>
      <c r="AT231" s="47"/>
      <c r="AU231" s="47"/>
      <c r="AV231" s="47"/>
      <c r="AW231" s="47"/>
      <c r="AX231" s="47"/>
      <c r="AY231" s="47"/>
      <c r="AZ231" s="47"/>
      <c r="BA231" s="47"/>
      <c r="BB231" s="47"/>
      <c r="BC231" s="47"/>
      <c r="BD231" s="47"/>
      <c r="BE231" s="47"/>
      <c r="BF231" s="47"/>
      <c r="BG231" s="47"/>
      <c r="BH231" s="47"/>
      <c r="BI231" s="47"/>
      <c r="BJ231" s="27">
        <f t="shared" si="30"/>
        <v>0</v>
      </c>
    </row>
    <row r="232" spans="1:62" x14ac:dyDescent="0.35">
      <c r="A232" s="13">
        <v>223</v>
      </c>
      <c r="B232" s="20" t="s">
        <v>17</v>
      </c>
      <c r="C232" s="20" t="s">
        <v>18</v>
      </c>
      <c r="D232" s="20"/>
      <c r="E232" s="23">
        <v>45659</v>
      </c>
      <c r="F232" s="23">
        <v>45659</v>
      </c>
      <c r="G232" s="24" t="s">
        <v>169</v>
      </c>
      <c r="H232" s="13" t="s">
        <v>20</v>
      </c>
      <c r="I232" s="25">
        <v>6372</v>
      </c>
      <c r="J232" s="13">
        <v>6</v>
      </c>
      <c r="K232" s="25">
        <f t="shared" si="33"/>
        <v>38232</v>
      </c>
      <c r="L232" s="13"/>
      <c r="M232" s="25">
        <f t="shared" si="34"/>
        <v>0</v>
      </c>
      <c r="N232" s="14">
        <v>0</v>
      </c>
      <c r="O232" s="25">
        <f t="shared" si="31"/>
        <v>0</v>
      </c>
      <c r="P232" s="13">
        <f t="shared" si="32"/>
        <v>6</v>
      </c>
      <c r="Q232" s="25">
        <f t="shared" si="35"/>
        <v>38232</v>
      </c>
      <c r="R232" s="26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  <c r="AD232" s="27"/>
      <c r="AE232" s="27"/>
      <c r="AF232" s="27"/>
      <c r="AG232" s="27"/>
      <c r="AH232" s="47"/>
      <c r="AI232" s="47"/>
      <c r="AJ232" s="47"/>
      <c r="AK232" s="47"/>
      <c r="AL232" s="47"/>
      <c r="AM232" s="47"/>
      <c r="AN232" s="47"/>
      <c r="AO232" s="47"/>
      <c r="AP232" s="47"/>
      <c r="AQ232" s="47"/>
      <c r="AR232" s="47"/>
      <c r="AS232" s="47"/>
      <c r="AT232" s="47"/>
      <c r="AU232" s="47"/>
      <c r="AV232" s="47"/>
      <c r="AW232" s="47"/>
      <c r="AX232" s="47"/>
      <c r="AY232" s="47"/>
      <c r="AZ232" s="47"/>
      <c r="BA232" s="47"/>
      <c r="BB232" s="47"/>
      <c r="BC232" s="47"/>
      <c r="BD232" s="47"/>
      <c r="BE232" s="47"/>
      <c r="BF232" s="47"/>
      <c r="BG232" s="47"/>
      <c r="BH232" s="47"/>
      <c r="BI232" s="47"/>
      <c r="BJ232" s="27">
        <f t="shared" si="30"/>
        <v>0</v>
      </c>
    </row>
    <row r="233" spans="1:62" x14ac:dyDescent="0.35">
      <c r="A233" s="13">
        <v>224</v>
      </c>
      <c r="B233" s="20" t="s">
        <v>17</v>
      </c>
      <c r="C233" s="20" t="s">
        <v>18</v>
      </c>
      <c r="D233" s="20"/>
      <c r="E233" s="23">
        <v>44174</v>
      </c>
      <c r="F233" s="23">
        <v>44174</v>
      </c>
      <c r="G233" s="24" t="s">
        <v>170</v>
      </c>
      <c r="H233" s="13" t="s">
        <v>20</v>
      </c>
      <c r="I233" s="25">
        <v>6372</v>
      </c>
      <c r="J233" s="13">
        <v>5</v>
      </c>
      <c r="K233" s="25">
        <f t="shared" si="33"/>
        <v>31860</v>
      </c>
      <c r="L233" s="13"/>
      <c r="M233" s="25">
        <f t="shared" si="34"/>
        <v>0</v>
      </c>
      <c r="N233" s="14">
        <v>0</v>
      </c>
      <c r="O233" s="25">
        <f t="shared" si="31"/>
        <v>0</v>
      </c>
      <c r="P233" s="13">
        <f t="shared" si="32"/>
        <v>5</v>
      </c>
      <c r="Q233" s="25">
        <f t="shared" si="35"/>
        <v>31860</v>
      </c>
      <c r="R233" s="26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47"/>
      <c r="AI233" s="47"/>
      <c r="AJ233" s="47"/>
      <c r="AK233" s="47"/>
      <c r="AL233" s="47"/>
      <c r="AM233" s="47"/>
      <c r="AN233" s="47"/>
      <c r="AO233" s="47"/>
      <c r="AP233" s="47"/>
      <c r="AQ233" s="47"/>
      <c r="AR233" s="47"/>
      <c r="AS233" s="47"/>
      <c r="AT233" s="47"/>
      <c r="AU233" s="47"/>
      <c r="AV233" s="47"/>
      <c r="AW233" s="47"/>
      <c r="AX233" s="47"/>
      <c r="AY233" s="47"/>
      <c r="AZ233" s="47"/>
      <c r="BA233" s="47"/>
      <c r="BB233" s="47"/>
      <c r="BC233" s="47"/>
      <c r="BD233" s="47"/>
      <c r="BE233" s="47"/>
      <c r="BF233" s="47"/>
      <c r="BG233" s="47"/>
      <c r="BH233" s="47"/>
      <c r="BI233" s="47"/>
      <c r="BJ233" s="27">
        <f t="shared" si="30"/>
        <v>0</v>
      </c>
    </row>
    <row r="234" spans="1:62" thickBot="1" x14ac:dyDescent="0.35">
      <c r="A234" s="12"/>
      <c r="B234" s="12"/>
      <c r="C234" s="12"/>
      <c r="D234" s="12"/>
      <c r="E234" s="12"/>
      <c r="F234" s="12"/>
      <c r="G234" s="12"/>
      <c r="H234" s="12"/>
      <c r="I234" s="35"/>
      <c r="J234" s="36">
        <f t="shared" ref="J234:Q234" si="36">SUM(J10:J233)</f>
        <v>6130</v>
      </c>
      <c r="K234" s="37">
        <f t="shared" si="36"/>
        <v>2684754.622566659</v>
      </c>
      <c r="L234" s="36">
        <f t="shared" si="36"/>
        <v>1112</v>
      </c>
      <c r="M234" s="37">
        <f t="shared" si="36"/>
        <v>137340.70820000002</v>
      </c>
      <c r="N234" s="36">
        <f t="shared" si="36"/>
        <v>826</v>
      </c>
      <c r="O234" s="37">
        <f t="shared" si="36"/>
        <v>301403.89979999996</v>
      </c>
      <c r="P234" s="36">
        <f t="shared" si="36"/>
        <v>6416</v>
      </c>
      <c r="Q234" s="37">
        <f t="shared" si="36"/>
        <v>2520691.430966659</v>
      </c>
      <c r="R234" s="12"/>
      <c r="S234" s="38">
        <f t="shared" ref="S234:BJ234" si="37">SUM(S10:S233)</f>
        <v>3</v>
      </c>
      <c r="T234" s="38">
        <f t="shared" si="37"/>
        <v>17</v>
      </c>
      <c r="U234" s="38">
        <f t="shared" si="37"/>
        <v>8</v>
      </c>
      <c r="V234" s="38">
        <f t="shared" si="37"/>
        <v>12</v>
      </c>
      <c r="W234" s="38">
        <f t="shared" si="37"/>
        <v>54</v>
      </c>
      <c r="X234" s="38">
        <f t="shared" si="37"/>
        <v>15</v>
      </c>
      <c r="Y234" s="38">
        <f t="shared" si="37"/>
        <v>2</v>
      </c>
      <c r="Z234" s="38">
        <f t="shared" si="37"/>
        <v>112</v>
      </c>
      <c r="AA234" s="38">
        <f t="shared" si="37"/>
        <v>4</v>
      </c>
      <c r="AB234" s="38">
        <f t="shared" si="37"/>
        <v>9</v>
      </c>
      <c r="AC234" s="38">
        <f t="shared" si="37"/>
        <v>2</v>
      </c>
      <c r="AD234" s="38">
        <f t="shared" si="37"/>
        <v>101</v>
      </c>
      <c r="AE234" s="38">
        <f t="shared" si="37"/>
        <v>42</v>
      </c>
      <c r="AF234" s="38">
        <f t="shared" si="37"/>
        <v>5</v>
      </c>
      <c r="AG234" s="38">
        <f t="shared" si="37"/>
        <v>3</v>
      </c>
      <c r="AH234" s="38">
        <f t="shared" si="37"/>
        <v>10</v>
      </c>
      <c r="AI234" s="38">
        <f t="shared" si="37"/>
        <v>4</v>
      </c>
      <c r="AJ234" s="38">
        <f t="shared" si="37"/>
        <v>3</v>
      </c>
      <c r="AK234" s="38">
        <f t="shared" si="37"/>
        <v>3</v>
      </c>
      <c r="AL234" s="38">
        <f t="shared" si="37"/>
        <v>2</v>
      </c>
      <c r="AM234" s="38">
        <f t="shared" si="37"/>
        <v>2</v>
      </c>
      <c r="AN234" s="38">
        <f t="shared" si="37"/>
        <v>3</v>
      </c>
      <c r="AO234" s="38">
        <f t="shared" si="37"/>
        <v>40</v>
      </c>
      <c r="AP234" s="38">
        <f t="shared" si="37"/>
        <v>13</v>
      </c>
      <c r="AQ234" s="38">
        <f t="shared" si="37"/>
        <v>9</v>
      </c>
      <c r="AR234" s="38">
        <f t="shared" si="37"/>
        <v>4</v>
      </c>
      <c r="AS234" s="38">
        <f t="shared" si="37"/>
        <v>3</v>
      </c>
      <c r="AT234" s="38">
        <f t="shared" si="37"/>
        <v>21</v>
      </c>
      <c r="AU234" s="38">
        <f t="shared" si="37"/>
        <v>63</v>
      </c>
      <c r="AV234" s="38">
        <f t="shared" si="37"/>
        <v>1</v>
      </c>
      <c r="AW234" s="38">
        <f t="shared" si="37"/>
        <v>1</v>
      </c>
      <c r="AX234" s="38">
        <f t="shared" si="37"/>
        <v>1</v>
      </c>
      <c r="AY234" s="38">
        <f t="shared" si="37"/>
        <v>13</v>
      </c>
      <c r="AZ234" s="38">
        <f t="shared" si="37"/>
        <v>2</v>
      </c>
      <c r="BA234" s="38">
        <f t="shared" si="37"/>
        <v>6</v>
      </c>
      <c r="BB234" s="38">
        <f t="shared" si="37"/>
        <v>126</v>
      </c>
      <c r="BC234" s="38">
        <f t="shared" si="37"/>
        <v>24</v>
      </c>
      <c r="BD234" s="38">
        <f t="shared" si="37"/>
        <v>9</v>
      </c>
      <c r="BE234" s="38">
        <f t="shared" si="37"/>
        <v>1</v>
      </c>
      <c r="BF234" s="38">
        <f t="shared" si="37"/>
        <v>7</v>
      </c>
      <c r="BG234" s="38">
        <f t="shared" si="37"/>
        <v>8</v>
      </c>
      <c r="BH234" s="38">
        <f t="shared" si="37"/>
        <v>43</v>
      </c>
      <c r="BI234" s="38">
        <f t="shared" si="37"/>
        <v>15</v>
      </c>
      <c r="BJ234" s="50">
        <f t="shared" si="37"/>
        <v>826</v>
      </c>
    </row>
    <row r="235" spans="1:62" thickTop="1" x14ac:dyDescent="0.3">
      <c r="A235" s="12"/>
      <c r="B235" s="12"/>
      <c r="C235" s="12"/>
      <c r="D235" s="12"/>
      <c r="E235" s="12"/>
      <c r="F235" s="12"/>
      <c r="G235" s="12"/>
      <c r="H235" s="12"/>
      <c r="I235" s="35"/>
      <c r="J235" s="36"/>
      <c r="K235" s="40"/>
      <c r="L235" s="36"/>
      <c r="M235" s="40"/>
      <c r="N235" s="36"/>
      <c r="O235" s="40"/>
      <c r="P235" s="36"/>
      <c r="Q235" s="40"/>
      <c r="R235" s="12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8"/>
      <c r="AU235" s="38"/>
      <c r="AV235" s="38"/>
      <c r="AW235" s="38"/>
      <c r="AX235" s="38"/>
      <c r="AY235" s="38"/>
      <c r="AZ235" s="38"/>
      <c r="BA235" s="38"/>
      <c r="BB235" s="38"/>
      <c r="BC235" s="38"/>
      <c r="BD235" s="38"/>
      <c r="BE235" s="38"/>
      <c r="BF235" s="38"/>
      <c r="BG235" s="38"/>
      <c r="BH235" s="38"/>
      <c r="BI235" s="38"/>
      <c r="BJ235" s="51"/>
    </row>
    <row r="236" spans="1:62" ht="20.25" x14ac:dyDescent="0.3">
      <c r="A236" s="12"/>
      <c r="B236" s="12"/>
      <c r="C236" s="12"/>
      <c r="D236" s="12"/>
      <c r="E236" s="12"/>
      <c r="F236" s="12"/>
      <c r="G236" s="12"/>
      <c r="H236" s="12"/>
      <c r="I236" s="35"/>
      <c r="J236" s="36"/>
      <c r="K236" s="40"/>
      <c r="L236" s="36"/>
      <c r="M236" s="40"/>
      <c r="N236" s="36"/>
      <c r="O236" s="40"/>
      <c r="P236" s="36"/>
      <c r="Q236" s="40"/>
      <c r="R236" s="12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  <c r="AU236" s="38"/>
      <c r="AV236" s="38"/>
      <c r="AW236" s="38"/>
      <c r="AX236" s="38"/>
      <c r="AY236" s="38"/>
      <c r="AZ236" s="38"/>
      <c r="BA236" s="38"/>
      <c r="BB236" s="38"/>
      <c r="BC236" s="38"/>
      <c r="BD236" s="38"/>
      <c r="BE236" s="38"/>
      <c r="BF236" s="38"/>
      <c r="BG236" s="38"/>
      <c r="BH236" s="38"/>
      <c r="BI236" s="38"/>
      <c r="BJ236" s="51"/>
    </row>
    <row r="237" spans="1:62" x14ac:dyDescent="0.35">
      <c r="G237" s="12"/>
      <c r="H237" s="12"/>
      <c r="I237" s="12"/>
      <c r="J237" s="36"/>
      <c r="K237" s="40"/>
      <c r="L237" s="36"/>
      <c r="M237" s="40"/>
      <c r="N237" s="36"/>
      <c r="O237" s="40"/>
      <c r="P237" s="36"/>
      <c r="Q237" s="40"/>
      <c r="R237" s="1"/>
      <c r="S237" s="39"/>
      <c r="T237" s="39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F237" s="39"/>
      <c r="AG237" s="39"/>
      <c r="AH237" s="39"/>
      <c r="AI237" s="39"/>
      <c r="AJ237" s="39"/>
      <c r="AK237" s="39"/>
      <c r="AL237" s="39"/>
      <c r="AM237" s="39"/>
      <c r="AN237" s="39"/>
      <c r="AO237" s="39"/>
      <c r="AP237" s="39"/>
      <c r="AQ237" s="39"/>
      <c r="AR237" s="39"/>
      <c r="AS237" s="39"/>
      <c r="AT237" s="39"/>
      <c r="AU237" s="39"/>
      <c r="AV237" s="39"/>
      <c r="AW237" s="39"/>
      <c r="AX237" s="39"/>
      <c r="AY237" s="39"/>
      <c r="AZ237" s="39"/>
      <c r="BA237" s="39"/>
      <c r="BB237" s="39"/>
      <c r="BC237" s="39"/>
      <c r="BD237" s="39"/>
      <c r="BE237" s="39"/>
      <c r="BF237" s="39"/>
      <c r="BG237" s="39"/>
      <c r="BH237" s="39"/>
      <c r="BI237" s="39"/>
      <c r="BJ237" s="51"/>
    </row>
    <row r="238" spans="1:62" x14ac:dyDescent="0.35">
      <c r="G238" s="12"/>
      <c r="H238" s="12"/>
      <c r="I238" s="12"/>
      <c r="J238" s="41"/>
      <c r="K238" s="41"/>
      <c r="L238" s="35"/>
      <c r="M238" s="41"/>
      <c r="N238" s="35"/>
      <c r="O238" s="41"/>
      <c r="P238" s="40"/>
      <c r="Q238" s="41"/>
      <c r="R238" s="1"/>
      <c r="S238" s="42"/>
      <c r="T238" s="42"/>
      <c r="U238" s="42"/>
      <c r="V238" s="42"/>
      <c r="W238" s="42"/>
      <c r="X238" s="42"/>
      <c r="Y238" s="42"/>
      <c r="Z238" s="42"/>
      <c r="AA238" s="42"/>
      <c r="AB238" s="42"/>
      <c r="AC238" s="42"/>
      <c r="AD238" s="42"/>
      <c r="AE238" s="42"/>
      <c r="AF238" s="42"/>
      <c r="AG238" s="42"/>
      <c r="AH238" s="42"/>
      <c r="AI238" s="42"/>
      <c r="AJ238" s="42"/>
      <c r="AK238" s="42"/>
      <c r="AL238" s="42"/>
      <c r="AM238" s="42"/>
      <c r="AN238" s="42"/>
      <c r="AO238" s="42"/>
      <c r="AP238" s="42"/>
      <c r="AQ238" s="42"/>
      <c r="AR238" s="42"/>
      <c r="AS238" s="42"/>
      <c r="AT238" s="42"/>
      <c r="AU238" s="42"/>
      <c r="AV238" s="42"/>
      <c r="AW238" s="42"/>
      <c r="AX238" s="42"/>
      <c r="AY238" s="42"/>
      <c r="AZ238" s="42"/>
      <c r="BA238" s="42"/>
      <c r="BB238" s="42"/>
      <c r="BC238" s="42"/>
      <c r="BD238" s="42"/>
      <c r="BE238" s="42"/>
      <c r="BF238" s="42"/>
      <c r="BG238" s="42"/>
      <c r="BH238" s="42"/>
      <c r="BI238" s="42"/>
      <c r="BJ238" s="12"/>
    </row>
    <row r="239" spans="1:62" ht="21.75" thickBot="1" x14ac:dyDescent="0.4">
      <c r="C239" s="12"/>
      <c r="D239" s="12"/>
      <c r="E239" s="12"/>
      <c r="F239" s="12"/>
      <c r="G239" s="43"/>
      <c r="H239" s="12"/>
      <c r="I239" s="43"/>
      <c r="J239" s="43"/>
      <c r="K239" s="12"/>
      <c r="L239" s="43"/>
      <c r="M239" s="43"/>
      <c r="N239" s="43"/>
      <c r="O239" s="12"/>
      <c r="P239" s="43"/>
      <c r="Q239" s="43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</row>
    <row r="240" spans="1:62" x14ac:dyDescent="0.35">
      <c r="C240" s="18"/>
      <c r="D240" s="18"/>
      <c r="E240" s="18"/>
      <c r="F240" s="18"/>
      <c r="G240" s="18" t="s">
        <v>171</v>
      </c>
      <c r="H240" s="12"/>
      <c r="I240" s="42" t="s">
        <v>172</v>
      </c>
      <c r="J240" s="12"/>
      <c r="K240" s="12"/>
      <c r="L240" s="65" t="s">
        <v>173</v>
      </c>
      <c r="M240" s="65"/>
      <c r="N240" s="65"/>
      <c r="O240" s="12"/>
      <c r="P240" s="66" t="s">
        <v>174</v>
      </c>
      <c r="Q240" s="66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</row>
    <row r="241" spans="3:62" x14ac:dyDescent="0.35">
      <c r="C241" s="18"/>
      <c r="D241" s="18"/>
      <c r="E241" s="18"/>
      <c r="F241" s="18"/>
      <c r="G241" s="18" t="s">
        <v>175</v>
      </c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</row>
    <row r="242" spans="3:62" x14ac:dyDescent="0.35">
      <c r="C242" s="12"/>
      <c r="D242" s="12"/>
      <c r="E242" s="12"/>
      <c r="F242" s="12"/>
      <c r="G242" s="12"/>
      <c r="H242" s="12"/>
      <c r="I242" s="12"/>
      <c r="J242" s="12"/>
      <c r="K242" s="44"/>
      <c r="L242" s="12"/>
      <c r="M242" s="44"/>
      <c r="N242" s="12"/>
      <c r="O242" s="12"/>
      <c r="P242" s="12"/>
      <c r="Q242" s="12"/>
      <c r="BJ242" s="3"/>
    </row>
    <row r="243" spans="3:62" x14ac:dyDescent="0.35">
      <c r="M243" s="45"/>
      <c r="BJ243" s="3"/>
    </row>
    <row r="244" spans="3:62" x14ac:dyDescent="0.35">
      <c r="K244" s="45"/>
      <c r="BJ244" s="3"/>
    </row>
    <row r="245" spans="3:62" x14ac:dyDescent="0.35">
      <c r="I245" s="46"/>
      <c r="BJ245" s="3"/>
    </row>
    <row r="246" spans="3:62" x14ac:dyDescent="0.35">
      <c r="O246" s="45"/>
      <c r="BJ246" s="3"/>
    </row>
    <row r="247" spans="3:62" x14ac:dyDescent="0.35">
      <c r="BJ247" s="3"/>
    </row>
    <row r="248" spans="3:62" x14ac:dyDescent="0.35">
      <c r="BJ248" s="3"/>
    </row>
    <row r="249" spans="3:62" x14ac:dyDescent="0.35">
      <c r="BJ249" s="3"/>
    </row>
    <row r="250" spans="3:62" x14ac:dyDescent="0.35">
      <c r="BJ250" s="3"/>
    </row>
    <row r="251" spans="3:62" x14ac:dyDescent="0.35">
      <c r="BJ251" s="3"/>
    </row>
  </sheetData>
  <mergeCells count="58">
    <mergeCell ref="BI2:BI8"/>
    <mergeCell ref="L240:N240"/>
    <mergeCell ref="P240:Q240"/>
    <mergeCell ref="J7:K7"/>
    <mergeCell ref="L7:M8"/>
    <mergeCell ref="N7:O8"/>
    <mergeCell ref="P7:Q7"/>
    <mergeCell ref="J8:K8"/>
    <mergeCell ref="P8:Q8"/>
    <mergeCell ref="AP1:AP8"/>
    <mergeCell ref="AQ1:AQ8"/>
    <mergeCell ref="AE3:AE8"/>
    <mergeCell ref="AF3:AF8"/>
    <mergeCell ref="AG3:AG8"/>
    <mergeCell ref="AH1:AH8"/>
    <mergeCell ref="AI1:AI8"/>
    <mergeCell ref="BJ3:BJ7"/>
    <mergeCell ref="G4:Q4"/>
    <mergeCell ref="G5:Q5"/>
    <mergeCell ref="G6:Q6"/>
    <mergeCell ref="G7:G9"/>
    <mergeCell ref="H7:H9"/>
    <mergeCell ref="I7:I9"/>
    <mergeCell ref="Y3:Y8"/>
    <mergeCell ref="Z3:Z8"/>
    <mergeCell ref="AA3:AA8"/>
    <mergeCell ref="AB3:AB8"/>
    <mergeCell ref="AC3:AC8"/>
    <mergeCell ref="AD3:AD8"/>
    <mergeCell ref="X3:X8"/>
    <mergeCell ref="AN1:AN8"/>
    <mergeCell ref="AO1:AO8"/>
    <mergeCell ref="AJ1:AJ8"/>
    <mergeCell ref="AK1:AK8"/>
    <mergeCell ref="AL1:AL8"/>
    <mergeCell ref="AM1:AM8"/>
    <mergeCell ref="S3:S8"/>
    <mergeCell ref="T3:T8"/>
    <mergeCell ref="U3:U8"/>
    <mergeCell ref="V3:V8"/>
    <mergeCell ref="W3:W8"/>
    <mergeCell ref="AR1:AR8"/>
    <mergeCell ref="AS1:AS8"/>
    <mergeCell ref="BA1:BA8"/>
    <mergeCell ref="BB1:BB8"/>
    <mergeCell ref="BC1:BC8"/>
    <mergeCell ref="AW4:AW8"/>
    <mergeCell ref="AX4:AX8"/>
    <mergeCell ref="AY4:AY8"/>
    <mergeCell ref="AZ2:AZ8"/>
    <mergeCell ref="AT1:AT8"/>
    <mergeCell ref="AU1:AU8"/>
    <mergeCell ref="AV1:AV8"/>
    <mergeCell ref="BD1:BD8"/>
    <mergeCell ref="BE1:BE8"/>
    <mergeCell ref="BF1:BF8"/>
    <mergeCell ref="BG1:BG8"/>
    <mergeCell ref="BH1:BH8"/>
  </mergeCells>
  <phoneticPr fontId="1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 TRIMESTRAL GASTABLE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Jhordan Antonio Vicente Luciano</dc:creator>
  <cp:lastModifiedBy>Mercedes Yojaidi Mendez Ledesma</cp:lastModifiedBy>
  <dcterms:created xsi:type="dcterms:W3CDTF">2026-03-24T13:06:34Z</dcterms:created>
  <dcterms:modified xsi:type="dcterms:W3CDTF">2026-04-20T18:51:37Z</dcterms:modified>
</cp:coreProperties>
</file>