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icente\Desktop\00\"/>
    </mc:Choice>
  </mc:AlternateContent>
  <bookViews>
    <workbookView xWindow="0" yWindow="0" windowWidth="23040" windowHeight="9384" activeTab="1"/>
  </bookViews>
  <sheets>
    <sheet name="Septiembre" sheetId="1" r:id="rId1"/>
    <sheet name="Resumen septiemb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1" i="2" l="1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11" i="2" s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N98" i="1"/>
  <c r="L98" i="1"/>
  <c r="J98" i="1"/>
  <c r="I98" i="1"/>
  <c r="BT97" i="1"/>
  <c r="P97" i="1"/>
  <c r="Q97" i="1" s="1"/>
  <c r="O97" i="1"/>
  <c r="M97" i="1"/>
  <c r="K97" i="1"/>
  <c r="BT96" i="1"/>
  <c r="P96" i="1"/>
  <c r="Q96" i="1" s="1"/>
  <c r="O96" i="1"/>
  <c r="M96" i="1"/>
  <c r="K96" i="1"/>
  <c r="BT95" i="1"/>
  <c r="P95" i="1"/>
  <c r="Q95" i="1" s="1"/>
  <c r="O95" i="1"/>
  <c r="M95" i="1"/>
  <c r="BT94" i="1"/>
  <c r="Q94" i="1"/>
  <c r="P94" i="1"/>
  <c r="O94" i="1"/>
  <c r="M94" i="1"/>
  <c r="K94" i="1"/>
  <c r="BT93" i="1"/>
  <c r="Q93" i="1"/>
  <c r="P93" i="1"/>
  <c r="O93" i="1"/>
  <c r="M93" i="1"/>
  <c r="K93" i="1"/>
  <c r="BT92" i="1"/>
  <c r="Q92" i="1"/>
  <c r="P92" i="1"/>
  <c r="O92" i="1"/>
  <c r="M92" i="1"/>
  <c r="BT91" i="1"/>
  <c r="P91" i="1"/>
  <c r="Q91" i="1" s="1"/>
  <c r="O91" i="1"/>
  <c r="M91" i="1"/>
  <c r="K91" i="1"/>
  <c r="BT90" i="1"/>
  <c r="P90" i="1"/>
  <c r="Q90" i="1" s="1"/>
  <c r="O90" i="1"/>
  <c r="M90" i="1"/>
  <c r="K90" i="1"/>
  <c r="BT89" i="1"/>
  <c r="P89" i="1"/>
  <c r="Q89" i="1" s="1"/>
  <c r="O89" i="1"/>
  <c r="M89" i="1"/>
  <c r="K89" i="1"/>
  <c r="BT88" i="1"/>
  <c r="P88" i="1"/>
  <c r="Q88" i="1" s="1"/>
  <c r="O88" i="1"/>
  <c r="M88" i="1"/>
  <c r="K88" i="1"/>
  <c r="BT87" i="1"/>
  <c r="P87" i="1"/>
  <c r="Q87" i="1" s="1"/>
  <c r="O87" i="1"/>
  <c r="M87" i="1"/>
  <c r="K87" i="1"/>
  <c r="BT86" i="1"/>
  <c r="P86" i="1"/>
  <c r="Q86" i="1" s="1"/>
  <c r="O86" i="1"/>
  <c r="M86" i="1"/>
  <c r="K86" i="1"/>
  <c r="BT85" i="1"/>
  <c r="P85" i="1"/>
  <c r="Q85" i="1" s="1"/>
  <c r="O85" i="1"/>
  <c r="M85" i="1"/>
  <c r="K85" i="1"/>
  <c r="BT84" i="1"/>
  <c r="P84" i="1"/>
  <c r="Q84" i="1" s="1"/>
  <c r="O84" i="1"/>
  <c r="M84" i="1"/>
  <c r="K84" i="1"/>
  <c r="BT83" i="1"/>
  <c r="P83" i="1"/>
  <c r="Q83" i="1" s="1"/>
  <c r="O83" i="1"/>
  <c r="M83" i="1"/>
  <c r="K83" i="1"/>
  <c r="BT82" i="1"/>
  <c r="P82" i="1"/>
  <c r="Q82" i="1" s="1"/>
  <c r="O82" i="1"/>
  <c r="M82" i="1"/>
  <c r="K82" i="1"/>
  <c r="BT81" i="1"/>
  <c r="P81" i="1"/>
  <c r="Q81" i="1" s="1"/>
  <c r="O81" i="1"/>
  <c r="M81" i="1"/>
  <c r="K81" i="1"/>
  <c r="BT80" i="1"/>
  <c r="P80" i="1"/>
  <c r="Q80" i="1" s="1"/>
  <c r="O80" i="1"/>
  <c r="M80" i="1"/>
  <c r="K80" i="1"/>
  <c r="BT79" i="1"/>
  <c r="P79" i="1"/>
  <c r="Q79" i="1" s="1"/>
  <c r="O79" i="1"/>
  <c r="M79" i="1"/>
  <c r="K79" i="1"/>
  <c r="BT78" i="1"/>
  <c r="P78" i="1"/>
  <c r="Q78" i="1" s="1"/>
  <c r="O78" i="1"/>
  <c r="M78" i="1"/>
  <c r="K78" i="1"/>
  <c r="BT77" i="1"/>
  <c r="P77" i="1"/>
  <c r="Q77" i="1" s="1"/>
  <c r="O77" i="1"/>
  <c r="M77" i="1"/>
  <c r="K77" i="1"/>
  <c r="BT76" i="1"/>
  <c r="P76" i="1"/>
  <c r="Q76" i="1" s="1"/>
  <c r="O76" i="1"/>
  <c r="M76" i="1"/>
  <c r="K76" i="1"/>
  <c r="BT75" i="1"/>
  <c r="P75" i="1"/>
  <c r="Q75" i="1" s="1"/>
  <c r="O75" i="1"/>
  <c r="M75" i="1"/>
  <c r="K75" i="1"/>
  <c r="BT74" i="1"/>
  <c r="P74" i="1"/>
  <c r="Q74" i="1" s="1"/>
  <c r="O74" i="1"/>
  <c r="M74" i="1"/>
  <c r="K74" i="1"/>
  <c r="BT73" i="1"/>
  <c r="P73" i="1"/>
  <c r="Q73" i="1" s="1"/>
  <c r="O73" i="1"/>
  <c r="M73" i="1"/>
  <c r="K73" i="1"/>
  <c r="BT72" i="1"/>
  <c r="P72" i="1"/>
  <c r="Q72" i="1" s="1"/>
  <c r="O72" i="1"/>
  <c r="M72" i="1"/>
  <c r="K72" i="1"/>
  <c r="BT71" i="1"/>
  <c r="O71" i="1"/>
  <c r="M71" i="1"/>
  <c r="BT70" i="1"/>
  <c r="Q70" i="1"/>
  <c r="P70" i="1"/>
  <c r="O70" i="1"/>
  <c r="M70" i="1"/>
  <c r="K70" i="1"/>
  <c r="BT69" i="1"/>
  <c r="Q69" i="1"/>
  <c r="P69" i="1"/>
  <c r="O69" i="1"/>
  <c r="M69" i="1"/>
  <c r="K69" i="1"/>
  <c r="BT68" i="1"/>
  <c r="Q68" i="1"/>
  <c r="P68" i="1"/>
  <c r="O68" i="1"/>
  <c r="M68" i="1"/>
  <c r="K68" i="1"/>
  <c r="BT67" i="1"/>
  <c r="Q67" i="1"/>
  <c r="P67" i="1"/>
  <c r="O67" i="1"/>
  <c r="M67" i="1"/>
  <c r="K67" i="1"/>
  <c r="BT66" i="1"/>
  <c r="Q66" i="1"/>
  <c r="P66" i="1"/>
  <c r="O66" i="1"/>
  <c r="M66" i="1"/>
  <c r="K66" i="1"/>
  <c r="BT65" i="1"/>
  <c r="Q65" i="1"/>
  <c r="P65" i="1"/>
  <c r="O65" i="1"/>
  <c r="M65" i="1"/>
  <c r="K65" i="1"/>
  <c r="BT64" i="1"/>
  <c r="Q64" i="1"/>
  <c r="P64" i="1"/>
  <c r="O64" i="1"/>
  <c r="M64" i="1"/>
  <c r="K64" i="1"/>
  <c r="BT63" i="1"/>
  <c r="Q63" i="1"/>
  <c r="P63" i="1"/>
  <c r="O63" i="1"/>
  <c r="M63" i="1"/>
  <c r="K63" i="1"/>
  <c r="BT62" i="1"/>
  <c r="Q62" i="1"/>
  <c r="P62" i="1"/>
  <c r="O62" i="1"/>
  <c r="M62" i="1"/>
  <c r="K62" i="1"/>
  <c r="BT61" i="1"/>
  <c r="Q61" i="1"/>
  <c r="P61" i="1"/>
  <c r="O61" i="1"/>
  <c r="M61" i="1"/>
  <c r="K61" i="1"/>
  <c r="BT60" i="1"/>
  <c r="Q60" i="1"/>
  <c r="P60" i="1"/>
  <c r="O60" i="1"/>
  <c r="M60" i="1"/>
  <c r="K60" i="1"/>
  <c r="BT59" i="1"/>
  <c r="Q59" i="1"/>
  <c r="P59" i="1"/>
  <c r="O59" i="1"/>
  <c r="M59" i="1"/>
  <c r="K59" i="1"/>
  <c r="BT58" i="1"/>
  <c r="Q58" i="1"/>
  <c r="P58" i="1"/>
  <c r="O58" i="1"/>
  <c r="M58" i="1"/>
  <c r="K58" i="1"/>
  <c r="BT57" i="1"/>
  <c r="Q57" i="1"/>
  <c r="P57" i="1"/>
  <c r="O57" i="1"/>
  <c r="M57" i="1"/>
  <c r="K57" i="1"/>
  <c r="BT56" i="1"/>
  <c r="Q56" i="1"/>
  <c r="P56" i="1"/>
  <c r="O56" i="1"/>
  <c r="M56" i="1"/>
  <c r="K56" i="1"/>
  <c r="BT55" i="1"/>
  <c r="Q55" i="1"/>
  <c r="P55" i="1"/>
  <c r="O55" i="1"/>
  <c r="M55" i="1"/>
  <c r="K55" i="1"/>
  <c r="BT54" i="1"/>
  <c r="Q54" i="1"/>
  <c r="P54" i="1"/>
  <c r="O54" i="1"/>
  <c r="M54" i="1"/>
  <c r="K54" i="1"/>
  <c r="BT53" i="1"/>
  <c r="Q53" i="1"/>
  <c r="P53" i="1"/>
  <c r="O53" i="1"/>
  <c r="M53" i="1"/>
  <c r="K53" i="1"/>
  <c r="BT52" i="1"/>
  <c r="Q52" i="1"/>
  <c r="P52" i="1"/>
  <c r="O52" i="1"/>
  <c r="M52" i="1"/>
  <c r="K52" i="1"/>
  <c r="BT51" i="1"/>
  <c r="Q51" i="1"/>
  <c r="P51" i="1"/>
  <c r="O51" i="1"/>
  <c r="M51" i="1"/>
  <c r="K51" i="1"/>
  <c r="BT50" i="1"/>
  <c r="Q50" i="1"/>
  <c r="P50" i="1"/>
  <c r="O50" i="1"/>
  <c r="M50" i="1"/>
  <c r="K50" i="1"/>
  <c r="BT49" i="1"/>
  <c r="Q49" i="1"/>
  <c r="P49" i="1"/>
  <c r="O49" i="1"/>
  <c r="M49" i="1"/>
  <c r="K49" i="1"/>
  <c r="BT48" i="1"/>
  <c r="Q48" i="1"/>
  <c r="P48" i="1"/>
  <c r="O48" i="1"/>
  <c r="M48" i="1"/>
  <c r="K48" i="1"/>
  <c r="BT47" i="1"/>
  <c r="Q47" i="1"/>
  <c r="P47" i="1"/>
  <c r="O47" i="1"/>
  <c r="M47" i="1"/>
  <c r="K47" i="1"/>
  <c r="BT46" i="1"/>
  <c r="Q46" i="1"/>
  <c r="P46" i="1"/>
  <c r="O46" i="1"/>
  <c r="M46" i="1"/>
  <c r="K46" i="1"/>
  <c r="BT45" i="1"/>
  <c r="Q45" i="1"/>
  <c r="P45" i="1"/>
  <c r="O45" i="1"/>
  <c r="M45" i="1"/>
  <c r="K45" i="1"/>
  <c r="BT44" i="1"/>
  <c r="Q44" i="1"/>
  <c r="P44" i="1"/>
  <c r="O44" i="1"/>
  <c r="M44" i="1"/>
  <c r="K44" i="1"/>
  <c r="BT43" i="1"/>
  <c r="Q43" i="1"/>
  <c r="P43" i="1"/>
  <c r="O43" i="1"/>
  <c r="M43" i="1"/>
  <c r="K43" i="1"/>
  <c r="BT42" i="1"/>
  <c r="Q42" i="1"/>
  <c r="P42" i="1"/>
  <c r="O42" i="1"/>
  <c r="M42" i="1"/>
  <c r="K42" i="1"/>
  <c r="BT41" i="1"/>
  <c r="Q41" i="1"/>
  <c r="P41" i="1"/>
  <c r="O41" i="1"/>
  <c r="M41" i="1"/>
  <c r="K41" i="1"/>
  <c r="BT40" i="1"/>
  <c r="Q40" i="1"/>
  <c r="P40" i="1"/>
  <c r="O40" i="1"/>
  <c r="M40" i="1"/>
  <c r="K40" i="1"/>
  <c r="BT39" i="1"/>
  <c r="Q39" i="1"/>
  <c r="P39" i="1"/>
  <c r="O39" i="1"/>
  <c r="M39" i="1"/>
  <c r="K39" i="1"/>
  <c r="BT38" i="1"/>
  <c r="Q38" i="1"/>
  <c r="P38" i="1"/>
  <c r="O38" i="1"/>
  <c r="M38" i="1"/>
  <c r="K38" i="1"/>
  <c r="BT37" i="1"/>
  <c r="Q37" i="1"/>
  <c r="P37" i="1"/>
  <c r="O37" i="1"/>
  <c r="M37" i="1"/>
  <c r="K37" i="1"/>
  <c r="BT36" i="1"/>
  <c r="Q36" i="1"/>
  <c r="P36" i="1"/>
  <c r="O36" i="1"/>
  <c r="M36" i="1"/>
  <c r="K36" i="1"/>
  <c r="BT35" i="1"/>
  <c r="Q35" i="1"/>
  <c r="P35" i="1"/>
  <c r="O35" i="1"/>
  <c r="M35" i="1"/>
  <c r="K35" i="1"/>
  <c r="BT34" i="1"/>
  <c r="Q34" i="1"/>
  <c r="P34" i="1"/>
  <c r="O34" i="1"/>
  <c r="M34" i="1"/>
  <c r="K34" i="1"/>
  <c r="BT33" i="1"/>
  <c r="Q33" i="1"/>
  <c r="P33" i="1"/>
  <c r="O33" i="1"/>
  <c r="M33" i="1"/>
  <c r="K33" i="1"/>
  <c r="BT32" i="1"/>
  <c r="Q32" i="1"/>
  <c r="P32" i="1"/>
  <c r="O32" i="1"/>
  <c r="M32" i="1"/>
  <c r="K32" i="1"/>
  <c r="BT31" i="1"/>
  <c r="Q31" i="1"/>
  <c r="P31" i="1"/>
  <c r="O31" i="1"/>
  <c r="M31" i="1"/>
  <c r="K31" i="1"/>
  <c r="BT30" i="1"/>
  <c r="Q30" i="1"/>
  <c r="P30" i="1"/>
  <c r="O30" i="1"/>
  <c r="M30" i="1"/>
  <c r="K30" i="1"/>
  <c r="BT29" i="1"/>
  <c r="Q29" i="1"/>
  <c r="P29" i="1"/>
  <c r="O29" i="1"/>
  <c r="M29" i="1"/>
  <c r="K29" i="1"/>
  <c r="BT28" i="1"/>
  <c r="Q28" i="1"/>
  <c r="P28" i="1"/>
  <c r="O28" i="1"/>
  <c r="M28" i="1"/>
  <c r="K28" i="1"/>
  <c r="BT27" i="1"/>
  <c r="Q27" i="1"/>
  <c r="P27" i="1"/>
  <c r="O27" i="1"/>
  <c r="M27" i="1"/>
  <c r="K27" i="1"/>
  <c r="BT26" i="1"/>
  <c r="Q26" i="1"/>
  <c r="P26" i="1"/>
  <c r="O26" i="1"/>
  <c r="M26" i="1"/>
  <c r="K26" i="1"/>
  <c r="BT25" i="1"/>
  <c r="Q25" i="1"/>
  <c r="P25" i="1"/>
  <c r="O25" i="1"/>
  <c r="M25" i="1"/>
  <c r="K25" i="1"/>
  <c r="BT24" i="1"/>
  <c r="Q24" i="1"/>
  <c r="P24" i="1"/>
  <c r="O24" i="1"/>
  <c r="M24" i="1"/>
  <c r="K24" i="1"/>
  <c r="BT23" i="1"/>
  <c r="Q23" i="1"/>
  <c r="P23" i="1"/>
  <c r="O23" i="1"/>
  <c r="M23" i="1"/>
  <c r="K23" i="1"/>
  <c r="BT22" i="1"/>
  <c r="P22" i="1"/>
  <c r="Q22" i="1" s="1"/>
  <c r="O22" i="1"/>
  <c r="M22" i="1"/>
  <c r="K22" i="1"/>
  <c r="BT21" i="1"/>
  <c r="Q21" i="1"/>
  <c r="P21" i="1"/>
  <c r="O21" i="1"/>
  <c r="M21" i="1"/>
  <c r="K21" i="1"/>
  <c r="BT20" i="1"/>
  <c r="P20" i="1"/>
  <c r="Q20" i="1" s="1"/>
  <c r="O20" i="1"/>
  <c r="M20" i="1"/>
  <c r="K20" i="1"/>
  <c r="BT19" i="1"/>
  <c r="Q19" i="1"/>
  <c r="P19" i="1"/>
  <c r="O19" i="1"/>
  <c r="M19" i="1"/>
  <c r="K19" i="1"/>
  <c r="BT18" i="1"/>
  <c r="P18" i="1"/>
  <c r="Q18" i="1" s="1"/>
  <c r="O18" i="1"/>
  <c r="M18" i="1"/>
  <c r="K18" i="1"/>
  <c r="BT17" i="1"/>
  <c r="M17" i="1"/>
  <c r="BT16" i="1"/>
  <c r="P16" i="1"/>
  <c r="Q16" i="1" s="1"/>
  <c r="O16" i="1"/>
  <c r="M16" i="1"/>
  <c r="K16" i="1"/>
  <c r="BT15" i="1"/>
  <c r="Q15" i="1"/>
  <c r="P15" i="1"/>
  <c r="O15" i="1"/>
  <c r="M15" i="1"/>
  <c r="K15" i="1"/>
  <c r="BT14" i="1"/>
  <c r="P14" i="1"/>
  <c r="Q14" i="1" s="1"/>
  <c r="O14" i="1"/>
  <c r="M14" i="1"/>
  <c r="K14" i="1"/>
  <c r="BT13" i="1"/>
  <c r="Q13" i="1"/>
  <c r="P13" i="1"/>
  <c r="O13" i="1"/>
  <c r="M13" i="1"/>
  <c r="K13" i="1"/>
  <c r="BT12" i="1"/>
  <c r="P12" i="1"/>
  <c r="Q12" i="1" s="1"/>
  <c r="O12" i="1"/>
  <c r="M12" i="1"/>
  <c r="K12" i="1"/>
  <c r="BT11" i="1"/>
  <c r="Q11" i="1"/>
  <c r="P11" i="1"/>
  <c r="O11" i="1"/>
  <c r="M11" i="1"/>
  <c r="K11" i="1"/>
  <c r="BT10" i="1"/>
  <c r="P10" i="1"/>
  <c r="Q10" i="1" s="1"/>
  <c r="O10" i="1"/>
  <c r="M10" i="1"/>
  <c r="K10" i="1"/>
  <c r="BT9" i="1"/>
  <c r="Q9" i="1"/>
  <c r="P9" i="1"/>
  <c r="O9" i="1"/>
  <c r="M9" i="1"/>
  <c r="K9" i="1"/>
  <c r="BT8" i="1"/>
  <c r="P8" i="1"/>
  <c r="Q8" i="1" s="1"/>
  <c r="O8" i="1"/>
  <c r="M8" i="1"/>
  <c r="K8" i="1"/>
  <c r="BT7" i="1"/>
  <c r="BT98" i="1" s="1"/>
  <c r="Q7" i="1"/>
  <c r="P7" i="1"/>
  <c r="O7" i="1"/>
  <c r="O98" i="1" s="1"/>
  <c r="M7" i="1"/>
  <c r="M98" i="1" s="1"/>
  <c r="K7" i="1"/>
  <c r="K98" i="1" s="1"/>
  <c r="T6" i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Q98" i="1" l="1"/>
  <c r="P98" i="1"/>
</calcChain>
</file>

<file path=xl/sharedStrings.xml><?xml version="1.0" encoding="utf-8"?>
<sst xmlns="http://schemas.openxmlformats.org/spreadsheetml/2006/main" count="846" uniqueCount="139">
  <si>
    <t>INVENTARIO CONSUMIBLES</t>
  </si>
  <si>
    <t>Conserjeria</t>
  </si>
  <si>
    <t>Financiera</t>
  </si>
  <si>
    <t>Poblaciones Claves</t>
  </si>
  <si>
    <t>G. Administrativa</t>
  </si>
  <si>
    <t>Juridica</t>
  </si>
  <si>
    <t>G. Tecnica</t>
  </si>
  <si>
    <t>Farmaco</t>
  </si>
  <si>
    <t>Control Interno</t>
  </si>
  <si>
    <t>Planificacion</t>
  </si>
  <si>
    <t>D. Ejecutiva</t>
  </si>
  <si>
    <t>Prensa</t>
  </si>
  <si>
    <t>G. Humana</t>
  </si>
  <si>
    <t>archivo y Correspondencia</t>
  </si>
  <si>
    <t>Compra</t>
  </si>
  <si>
    <t>Informatica</t>
  </si>
  <si>
    <t>prensa</t>
  </si>
  <si>
    <t>Archivo y correspondencia</t>
  </si>
  <si>
    <t>Moitores financiero</t>
  </si>
  <si>
    <t>Secc. Dw servicios</t>
  </si>
  <si>
    <t>Transportacion</t>
  </si>
  <si>
    <t>Poblaciones Clave</t>
  </si>
  <si>
    <t>G. tecnica</t>
  </si>
  <si>
    <t>Archivo y Correspondencia</t>
  </si>
  <si>
    <t>Recepcion</t>
  </si>
  <si>
    <t>Secc. De servicios</t>
  </si>
  <si>
    <t>Poblaciones claves</t>
  </si>
  <si>
    <t>Compras</t>
  </si>
  <si>
    <t>g. Tecnica</t>
  </si>
  <si>
    <t>G. humana</t>
  </si>
  <si>
    <t>Septiembre 2023</t>
  </si>
  <si>
    <t>Fecha de Adquisicion</t>
  </si>
  <si>
    <t>Fecha de registro</t>
  </si>
  <si>
    <t>Descripción</t>
  </si>
  <si>
    <t>Denominación</t>
  </si>
  <si>
    <t>Precio Unitario</t>
  </si>
  <si>
    <t>Inventario inicial</t>
  </si>
  <si>
    <t>Entradas</t>
  </si>
  <si>
    <t>Salidas</t>
  </si>
  <si>
    <t>Inventario Final</t>
  </si>
  <si>
    <t>Septiembre  2023</t>
  </si>
  <si>
    <t>SUBCUENTA</t>
  </si>
  <si>
    <t>CCP-AUX</t>
  </si>
  <si>
    <t>FONDO MUNDIAL</t>
  </si>
  <si>
    <t>Cantidad</t>
  </si>
  <si>
    <t>Valor en RD$</t>
  </si>
  <si>
    <t>cantidad</t>
  </si>
  <si>
    <t>2.3.9.1</t>
  </si>
  <si>
    <t>2.3.9.1.01</t>
  </si>
  <si>
    <t>Ambientador Spray</t>
  </si>
  <si>
    <t>u/d</t>
  </si>
  <si>
    <t>2.3.1.1</t>
  </si>
  <si>
    <t>2.3.1.1.01</t>
  </si>
  <si>
    <t>agua fardo 20/1 16 oz</t>
  </si>
  <si>
    <t>paq</t>
  </si>
  <si>
    <t>Ambientadores P/Dispensadores</t>
  </si>
  <si>
    <t xml:space="preserve">azucar crema 5 libras </t>
  </si>
  <si>
    <t>azucar de dieta 100/1</t>
  </si>
  <si>
    <t>cjs</t>
  </si>
  <si>
    <t>Brillo Verde</t>
  </si>
  <si>
    <t>Café 1 lbs</t>
  </si>
  <si>
    <t>lbs</t>
  </si>
  <si>
    <t>Cloro/galon</t>
  </si>
  <si>
    <t>Cubeta de 5 galones</t>
  </si>
  <si>
    <t>2.3.9.5</t>
  </si>
  <si>
    <t>2.3.9.5.01</t>
  </si>
  <si>
    <t xml:space="preserve">Donacion externa (fondo 684 ) </t>
  </si>
  <si>
    <t>cucharas desechables (25/1)</t>
  </si>
  <si>
    <t>Cuchillos desechables (25/1)</t>
  </si>
  <si>
    <t>Desinfectantes con Olor/galon</t>
  </si>
  <si>
    <t>Desinfectantes para Inodoro</t>
  </si>
  <si>
    <t>Detergente en polvo. 1lb c/u</t>
  </si>
  <si>
    <t>Desgrasante Liquido (galon)</t>
  </si>
  <si>
    <t>Dispensadores de gel</t>
  </si>
  <si>
    <t>2.3.4.1</t>
  </si>
  <si>
    <t>2.3.4.1.01</t>
  </si>
  <si>
    <t>Ensure NG Vainilla 400 grs</t>
  </si>
  <si>
    <t>Ensure NG Chocolate 400 grs</t>
  </si>
  <si>
    <t>Ensure NG Strawberry 400 grs</t>
  </si>
  <si>
    <t>Escoba Plastica</t>
  </si>
  <si>
    <t>Escobilla para Inodoro</t>
  </si>
  <si>
    <t>Fundas negras 4 galones (100/1)</t>
  </si>
  <si>
    <t>Fundas negras 4 galones (25/1)</t>
  </si>
  <si>
    <t>Fundas negras 55 galones</t>
  </si>
  <si>
    <t>gel antibaterial galon</t>
  </si>
  <si>
    <t>Jabon en bola / fregar</t>
  </si>
  <si>
    <t>Jabon liquido de baños (galon)</t>
  </si>
  <si>
    <t>Lanilla</t>
  </si>
  <si>
    <t>yardas</t>
  </si>
  <si>
    <t>Lysol</t>
  </si>
  <si>
    <t>Limpia Cristales Liquido /Galon</t>
  </si>
  <si>
    <t>Limpia Cristales Liquido /spray</t>
  </si>
  <si>
    <t>2.3.9.3</t>
  </si>
  <si>
    <t>2.3.9.3.01</t>
  </si>
  <si>
    <t>Mascarilla Quirurgica azules</t>
  </si>
  <si>
    <t xml:space="preserve">Mascarilla Quirurgica </t>
  </si>
  <si>
    <t>Mascarillas KN 95</t>
  </si>
  <si>
    <t>2.3.3.2</t>
  </si>
  <si>
    <t>2.3.3.2.01</t>
  </si>
  <si>
    <t>Papel de baños para dispensador</t>
  </si>
  <si>
    <t>papel toallas</t>
  </si>
  <si>
    <t>Pares de Guantes</t>
  </si>
  <si>
    <t>par</t>
  </si>
  <si>
    <t>Par</t>
  </si>
  <si>
    <t>Piedras aromaticas p/baños</t>
  </si>
  <si>
    <t>Piedras aromaticas p/carros</t>
  </si>
  <si>
    <t>Pine Espuma</t>
  </si>
  <si>
    <t>Platos desechables No. 6 (25/1)</t>
  </si>
  <si>
    <t>Platos desechables No. 9 (25/1)</t>
  </si>
  <si>
    <t>Recogedor de Basura</t>
  </si>
  <si>
    <t>Servilletas (500/1)</t>
  </si>
  <si>
    <t>Suape</t>
  </si>
  <si>
    <t xml:space="preserve">te frio </t>
  </si>
  <si>
    <t>te caliente</t>
  </si>
  <si>
    <t xml:space="preserve">Tenedores desechables (25/1) </t>
  </si>
  <si>
    <t>Termo Grande</t>
  </si>
  <si>
    <t>Termos Mediano</t>
  </si>
  <si>
    <t xml:space="preserve">Toallas Micro Fibras </t>
  </si>
  <si>
    <t xml:space="preserve">Vasos foam No. 4 (50/1) </t>
  </si>
  <si>
    <t xml:space="preserve">Vasos de carton No. 4 (50/1) </t>
  </si>
  <si>
    <t xml:space="preserve">Vasos foam No. 10 (50/1) </t>
  </si>
  <si>
    <t xml:space="preserve">Vasos de carton No. 10 (50/1) </t>
  </si>
  <si>
    <t>Velones Aromatico</t>
  </si>
  <si>
    <t>Encargado(a) de Almacen</t>
  </si>
  <si>
    <t xml:space="preserve">Enc Seccion Servicios generales </t>
  </si>
  <si>
    <t>Enc. Dep Administrativo Financiero</t>
  </si>
  <si>
    <t>Auditoría</t>
  </si>
  <si>
    <t>JHORDAN VICENTE</t>
  </si>
  <si>
    <t xml:space="preserve">  </t>
  </si>
  <si>
    <t>Consejo Nacional para el VIH y SIDA (CONAVIHSIDA)</t>
  </si>
  <si>
    <t xml:space="preserve">Relación de Resumen en Almacén </t>
  </si>
  <si>
    <t>Correspondiente al trimestre Julio-Septiembre 2023</t>
  </si>
  <si>
    <t>Fecha de Registro</t>
  </si>
  <si>
    <t>Unidad de Medida</t>
  </si>
  <si>
    <t>Valor  En RD$</t>
  </si>
  <si>
    <t>Existencia</t>
  </si>
  <si>
    <t>Realizado por.</t>
  </si>
  <si>
    <t>Aprobado por.</t>
  </si>
  <si>
    <t>Enc(a)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</si>
</sst>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&quot;RD$&quot;#,##0.00"/>
    <numFmt numFmtId="165" formatCode="_(&quot;RD$&quot;* #,##0.00_);_(&quot;RD$&quot;* \(#,##0.00\);_(&quot;RD$&quot;* &quot;-&quot;??_);_(@_)"/>
    <numFmt numFmtId="166" formatCode="_-* #,##0_-;\-* #,##0_-;_-* &quot;-&quot;??_-;_-@_-"/>
    <numFmt numFmtId="167" formatCode="0.0000"/>
    <numFmt numFmtId="168" formatCode="_-* #,##0.00_-;\-* #,##0.00_-;_-* &quot;-&quot;??_-;_-@_-"/>
    <numFmt numFmtId="169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indexed="18"/>
      <name val="Wingdings 2"/>
      <family val="1"/>
      <charset val="2"/>
    </font>
    <font>
      <b/>
      <sz val="18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textRotation="90" wrapText="1"/>
    </xf>
    <xf numFmtId="0" fontId="4" fillId="2" borderId="0" xfId="0" applyFont="1" applyFill="1" applyAlignment="1">
      <alignment horizontal="center" textRotation="90"/>
    </xf>
    <xf numFmtId="0" fontId="5" fillId="2" borderId="0" xfId="0" applyFont="1" applyFill="1"/>
    <xf numFmtId="49" fontId="3" fillId="2" borderId="0" xfId="0" applyNumberFormat="1" applyFont="1" applyFill="1" applyAlignment="1">
      <alignment horizontal="center"/>
    </xf>
    <xf numFmtId="0" fontId="2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164" fontId="3" fillId="2" borderId="7" xfId="2" applyNumberFormat="1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9" fontId="3" fillId="2" borderId="8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17" fontId="4" fillId="2" borderId="0" xfId="0" applyNumberFormat="1" applyFont="1" applyFill="1" applyAlignment="1">
      <alignment wrapText="1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165" fontId="7" fillId="2" borderId="10" xfId="3" applyFont="1" applyFill="1" applyBorder="1" applyAlignment="1">
      <alignment horizontal="left"/>
    </xf>
    <xf numFmtId="0" fontId="3" fillId="2" borderId="10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left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165" fontId="3" fillId="2" borderId="10" xfId="3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10" xfId="0" applyNumberFormat="1" applyFont="1" applyFill="1" applyBorder="1"/>
    <xf numFmtId="165" fontId="3" fillId="2" borderId="10" xfId="0" applyNumberFormat="1" applyFont="1" applyFill="1" applyBorder="1"/>
    <xf numFmtId="166" fontId="4" fillId="2" borderId="10" xfId="1" applyNumberFormat="1" applyFont="1" applyFill="1" applyBorder="1"/>
    <xf numFmtId="166" fontId="4" fillId="2" borderId="10" xfId="0" applyNumberFormat="1" applyFont="1" applyFill="1" applyBorder="1" applyAlignment="1">
      <alignment horizontal="right"/>
    </xf>
    <xf numFmtId="166" fontId="8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14" fontId="2" fillId="2" borderId="10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3" fillId="2" borderId="10" xfId="0" applyFont="1" applyFill="1" applyBorder="1" applyAlignment="1">
      <alignment vertical="center" wrapText="1"/>
    </xf>
    <xf numFmtId="167" fontId="5" fillId="2" borderId="0" xfId="0" applyNumberFormat="1" applyFont="1" applyFill="1"/>
    <xf numFmtId="165" fontId="3" fillId="2" borderId="11" xfId="3" applyFont="1" applyFill="1" applyBorder="1" applyAlignment="1">
      <alignment horizontal="left"/>
    </xf>
    <xf numFmtId="0" fontId="4" fillId="2" borderId="11" xfId="0" applyFont="1" applyFill="1" applyBorder="1"/>
    <xf numFmtId="166" fontId="4" fillId="2" borderId="10" xfId="0" applyNumberFormat="1" applyFont="1" applyFill="1" applyBorder="1" applyAlignment="1"/>
    <xf numFmtId="0" fontId="11" fillId="2" borderId="0" xfId="0" applyFont="1" applyFill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2" borderId="0" xfId="0" applyNumberFormat="1" applyFont="1" applyFill="1" applyBorder="1"/>
    <xf numFmtId="0" fontId="3" fillId="2" borderId="0" xfId="0" applyFont="1" applyFill="1" applyBorder="1"/>
    <xf numFmtId="166" fontId="4" fillId="2" borderId="0" xfId="0" applyNumberFormat="1" applyFont="1" applyFill="1" applyBorder="1"/>
    <xf numFmtId="166" fontId="8" fillId="2" borderId="0" xfId="0" applyNumberFormat="1" applyFont="1" applyFill="1" applyAlignment="1">
      <alignment wrapText="1"/>
    </xf>
    <xf numFmtId="166" fontId="5" fillId="2" borderId="0" xfId="0" applyNumberFormat="1" applyFont="1" applyFill="1"/>
    <xf numFmtId="165" fontId="2" fillId="2" borderId="0" xfId="0" applyNumberFormat="1" applyFont="1" applyFill="1" applyBorder="1"/>
    <xf numFmtId="165" fontId="3" fillId="2" borderId="0" xfId="0" applyNumberFormat="1" applyFont="1" applyFill="1" applyBorder="1"/>
    <xf numFmtId="0" fontId="2" fillId="2" borderId="0" xfId="0" applyFont="1" applyFill="1" applyAlignment="1">
      <alignment wrapText="1"/>
    </xf>
    <xf numFmtId="166" fontId="2" fillId="2" borderId="0" xfId="0" applyNumberFormat="1" applyFont="1" applyFill="1"/>
    <xf numFmtId="168" fontId="2" fillId="2" borderId="0" xfId="0" applyNumberFormat="1" applyFont="1" applyFill="1" applyBorder="1"/>
    <xf numFmtId="0" fontId="3" fillId="2" borderId="0" xfId="1" applyNumberFormat="1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12" fillId="2" borderId="1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wrapText="1"/>
    </xf>
    <xf numFmtId="43" fontId="2" fillId="2" borderId="0" xfId="0" applyNumberFormat="1" applyFont="1" applyFill="1"/>
    <xf numFmtId="0" fontId="5" fillId="2" borderId="0" xfId="0" applyFont="1" applyFill="1" applyAlignment="1">
      <alignment wrapText="1"/>
    </xf>
    <xf numFmtId="165" fontId="2" fillId="2" borderId="0" xfId="0" applyNumberFormat="1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/>
    </xf>
    <xf numFmtId="14" fontId="16" fillId="2" borderId="10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wrapText="1"/>
    </xf>
    <xf numFmtId="0" fontId="16" fillId="2" borderId="10" xfId="0" applyNumberFormat="1" applyFont="1" applyFill="1" applyBorder="1" applyAlignment="1">
      <alignment horizontal="center"/>
    </xf>
    <xf numFmtId="0" fontId="14" fillId="2" borderId="0" xfId="0" applyFont="1" applyFill="1"/>
    <xf numFmtId="0" fontId="16" fillId="0" borderId="10" xfId="0" applyFont="1" applyBorder="1" applyAlignment="1">
      <alignment horizontal="center"/>
    </xf>
    <xf numFmtId="14" fontId="16" fillId="0" borderId="10" xfId="0" applyNumberFormat="1" applyFont="1" applyBorder="1" applyAlignment="1">
      <alignment horizontal="center"/>
    </xf>
    <xf numFmtId="0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14" fontId="16" fillId="0" borderId="10" xfId="0" applyNumberFormat="1" applyFont="1" applyBorder="1" applyAlignment="1">
      <alignment horizontal="center" wrapText="1"/>
    </xf>
    <xf numFmtId="0" fontId="17" fillId="2" borderId="10" xfId="0" applyFont="1" applyFill="1" applyBorder="1" applyAlignment="1">
      <alignment horizontal="left"/>
    </xf>
    <xf numFmtId="14" fontId="17" fillId="2" borderId="10" xfId="0" applyNumberFormat="1" applyFont="1" applyFill="1" applyBorder="1" applyAlignment="1">
      <alignment horizontal="left"/>
    </xf>
    <xf numFmtId="0" fontId="16" fillId="2" borderId="10" xfId="0" applyFont="1" applyFill="1" applyBorder="1" applyAlignment="1">
      <alignment horizontal="left" wrapText="1"/>
    </xf>
    <xf numFmtId="0" fontId="18" fillId="0" borderId="10" xfId="0" applyFont="1" applyBorder="1" applyAlignment="1">
      <alignment horizontal="center"/>
    </xf>
    <xf numFmtId="14" fontId="18" fillId="0" borderId="10" xfId="0" applyNumberFormat="1" applyFon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18" fillId="0" borderId="10" xfId="0" applyNumberFormat="1" applyFont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14" fontId="18" fillId="2" borderId="10" xfId="0" applyNumberFormat="1" applyFont="1" applyFill="1" applyBorder="1" applyAlignment="1">
      <alignment horizontal="center"/>
    </xf>
    <xf numFmtId="0" fontId="18" fillId="2" borderId="10" xfId="0" applyFont="1" applyFill="1" applyBorder="1"/>
    <xf numFmtId="0" fontId="18" fillId="2" borderId="10" xfId="0" applyNumberFormat="1" applyFont="1" applyFill="1" applyBorder="1" applyAlignment="1">
      <alignment horizontal="center"/>
    </xf>
    <xf numFmtId="0" fontId="14" fillId="2" borderId="10" xfId="0" applyFont="1" applyFill="1" applyBorder="1"/>
    <xf numFmtId="14" fontId="14" fillId="2" borderId="10" xfId="0" applyNumberFormat="1" applyFont="1" applyFill="1" applyBorder="1"/>
    <xf numFmtId="0" fontId="14" fillId="0" borderId="10" xfId="0" applyFont="1" applyBorder="1"/>
    <xf numFmtId="14" fontId="14" fillId="0" borderId="10" xfId="0" applyNumberFormat="1" applyFont="1" applyBorder="1"/>
    <xf numFmtId="0" fontId="18" fillId="0" borderId="10" xfId="0" applyFont="1" applyBorder="1"/>
    <xf numFmtId="0" fontId="18" fillId="0" borderId="10" xfId="1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0" xfId="0" applyFont="1" applyBorder="1"/>
    <xf numFmtId="14" fontId="14" fillId="0" borderId="0" xfId="0" applyNumberFormat="1" applyFont="1" applyBorder="1"/>
    <xf numFmtId="0" fontId="18" fillId="0" borderId="0" xfId="0" applyFont="1" applyBorder="1"/>
    <xf numFmtId="0" fontId="16" fillId="0" borderId="0" xfId="0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2" fontId="18" fillId="0" borderId="0" xfId="0" applyNumberFormat="1" applyFont="1" applyAlignment="1">
      <alignment horizontal="center"/>
    </xf>
    <xf numFmtId="169" fontId="16" fillId="0" borderId="0" xfId="0" applyNumberFormat="1" applyFont="1" applyBorder="1" applyAlignment="1">
      <alignment horizontal="center"/>
    </xf>
    <xf numFmtId="2" fontId="14" fillId="0" borderId="0" xfId="0" applyNumberFormat="1" applyFont="1"/>
    <xf numFmtId="0" fontId="14" fillId="0" borderId="12" xfId="0" applyFont="1" applyBorder="1" applyAlignment="1">
      <alignment horizontal="center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</cellXfs>
  <cellStyles count="4">
    <cellStyle name="Currency 2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2596803</xdr:colOff>
      <xdr:row>1</xdr:row>
      <xdr:rowOff>78234</xdr:rowOff>
    </xdr:from>
    <xdr:to>
      <xdr:col>6</xdr:col>
      <xdr:colOff>601980</xdr:colOff>
      <xdr:row>11</xdr:row>
      <xdr:rowOff>129540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923" y="283974"/>
          <a:ext cx="2462877" cy="1902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365"/>
  <sheetViews>
    <sheetView workbookViewId="0">
      <selection sqref="A1:XFD1048576"/>
    </sheetView>
  </sheetViews>
  <sheetFormatPr baseColWidth="10" defaultColWidth="14.44140625" defaultRowHeight="23.4" x14ac:dyDescent="0.45"/>
  <cols>
    <col min="1" max="1" width="6.109375" style="1" customWidth="1"/>
    <col min="2" max="2" width="15.44140625" style="1" customWidth="1"/>
    <col min="3" max="3" width="14.33203125" style="1" customWidth="1"/>
    <col min="4" max="4" width="57.21875" style="1" customWidth="1"/>
    <col min="5" max="6" width="22" style="1" customWidth="1"/>
    <col min="7" max="7" width="57.77734375" style="1" customWidth="1"/>
    <col min="8" max="8" width="13.33203125" style="1" customWidth="1"/>
    <col min="9" max="9" width="27" style="1" customWidth="1"/>
    <col min="10" max="10" width="14.44140625" style="1" customWidth="1"/>
    <col min="11" max="11" width="28.6640625" style="1" customWidth="1"/>
    <col min="12" max="12" width="16.109375" style="1" customWidth="1"/>
    <col min="13" max="13" width="29.6640625" style="1" customWidth="1"/>
    <col min="14" max="14" width="14.44140625" style="1" customWidth="1"/>
    <col min="15" max="15" width="25.88671875" style="1" customWidth="1"/>
    <col min="16" max="16" width="14.44140625" style="1" customWidth="1"/>
    <col min="17" max="17" width="27.6640625" style="1" customWidth="1"/>
    <col min="18" max="18" width="14.44140625" style="5" customWidth="1"/>
    <col min="19" max="19" width="8.88671875" style="79" customWidth="1"/>
    <col min="20" max="20" width="10.44140625" style="79" customWidth="1"/>
    <col min="21" max="21" width="9.5546875" style="79" customWidth="1"/>
    <col min="22" max="22" width="8.88671875" style="79" customWidth="1"/>
    <col min="23" max="23" width="9.6640625" style="79" customWidth="1"/>
    <col min="24" max="24" width="9.109375" style="79" customWidth="1"/>
    <col min="25" max="26" width="8.6640625" style="79" customWidth="1"/>
    <col min="27" max="27" width="8.77734375" style="79" customWidth="1"/>
    <col min="28" max="28" width="9" style="79" customWidth="1"/>
    <col min="29" max="29" width="8.6640625" style="79" customWidth="1"/>
    <col min="30" max="30" width="9.88671875" style="79" customWidth="1"/>
    <col min="31" max="31" width="9.109375" style="79" customWidth="1"/>
    <col min="32" max="33" width="8.6640625" style="79" customWidth="1"/>
    <col min="34" max="34" width="9" style="79" customWidth="1"/>
    <col min="35" max="35" width="9.88671875" style="79" customWidth="1"/>
    <col min="36" max="36" width="8.77734375" style="79" customWidth="1"/>
    <col min="37" max="37" width="9" style="79" customWidth="1"/>
    <col min="38" max="39" width="8.77734375" style="79" customWidth="1"/>
    <col min="40" max="40" width="8.6640625" style="79" customWidth="1"/>
    <col min="41" max="42" width="8.77734375" style="79" customWidth="1"/>
    <col min="43" max="43" width="9" style="79" customWidth="1"/>
    <col min="44" max="45" width="8.77734375" style="79" customWidth="1"/>
    <col min="46" max="46" width="9" style="79" customWidth="1"/>
    <col min="47" max="47" width="8.77734375" style="79" customWidth="1"/>
    <col min="48" max="48" width="8.6640625" style="79" customWidth="1"/>
    <col min="49" max="49" width="9.21875" style="79" customWidth="1"/>
    <col min="50" max="50" width="8.77734375" style="79" customWidth="1"/>
    <col min="51" max="51" width="9.21875" style="79" customWidth="1"/>
    <col min="52" max="52" width="8.77734375" style="79" customWidth="1"/>
    <col min="53" max="54" width="9.109375" style="79" customWidth="1"/>
    <col min="55" max="55" width="8.6640625" style="79" customWidth="1"/>
    <col min="56" max="56" width="9.109375" style="79" customWidth="1"/>
    <col min="57" max="57" width="9" style="79" customWidth="1"/>
    <col min="58" max="71" width="8.6640625" style="79" customWidth="1"/>
    <col min="72" max="72" width="11.109375" style="5" customWidth="1"/>
    <col min="73" max="16384" width="14.44140625" style="5"/>
  </cols>
  <sheetData>
    <row r="1" spans="1:73" ht="21" customHeight="1" x14ac:dyDescent="0.45"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 t="s">
        <v>1</v>
      </c>
      <c r="T1" s="3" t="s">
        <v>2</v>
      </c>
      <c r="U1" s="3" t="s">
        <v>3</v>
      </c>
      <c r="V1" s="3" t="s">
        <v>4</v>
      </c>
      <c r="W1" s="3" t="s">
        <v>5</v>
      </c>
      <c r="X1" s="3" t="s">
        <v>6</v>
      </c>
      <c r="Y1" s="3" t="s">
        <v>7</v>
      </c>
      <c r="Z1" s="3" t="s">
        <v>8</v>
      </c>
      <c r="AA1" s="3" t="s">
        <v>9</v>
      </c>
      <c r="AB1" s="3" t="s">
        <v>10</v>
      </c>
      <c r="AC1" s="3" t="s">
        <v>11</v>
      </c>
      <c r="AD1" s="3" t="s">
        <v>12</v>
      </c>
      <c r="AE1" s="3" t="s">
        <v>13</v>
      </c>
      <c r="AF1" s="3" t="s">
        <v>1</v>
      </c>
      <c r="AG1" s="3" t="s">
        <v>14</v>
      </c>
      <c r="AH1" s="3" t="s">
        <v>15</v>
      </c>
      <c r="AI1" s="3" t="s">
        <v>16</v>
      </c>
      <c r="AJ1" s="3" t="s">
        <v>6</v>
      </c>
      <c r="AK1" s="3" t="s">
        <v>17</v>
      </c>
      <c r="AL1" s="3" t="s">
        <v>9</v>
      </c>
      <c r="AM1" s="3" t="s">
        <v>4</v>
      </c>
      <c r="AN1" s="3" t="s">
        <v>18</v>
      </c>
      <c r="AO1" s="3" t="s">
        <v>19</v>
      </c>
      <c r="AP1" s="3" t="s">
        <v>20</v>
      </c>
      <c r="AQ1" s="3" t="s">
        <v>21</v>
      </c>
      <c r="AR1" s="3" t="s">
        <v>5</v>
      </c>
      <c r="AS1" s="3" t="s">
        <v>1</v>
      </c>
      <c r="AT1" s="3" t="s">
        <v>2</v>
      </c>
      <c r="AU1" s="3" t="s">
        <v>7</v>
      </c>
      <c r="AV1" s="3" t="s">
        <v>22</v>
      </c>
      <c r="AW1" s="3" t="s">
        <v>12</v>
      </c>
      <c r="AX1" s="3" t="s">
        <v>23</v>
      </c>
      <c r="AY1" s="3" t="s">
        <v>24</v>
      </c>
      <c r="AZ1" s="3" t="s">
        <v>8</v>
      </c>
      <c r="BA1" s="3" t="s">
        <v>25</v>
      </c>
      <c r="BB1" s="3" t="s">
        <v>11</v>
      </c>
      <c r="BC1" s="3" t="s">
        <v>26</v>
      </c>
      <c r="BD1" s="3" t="s">
        <v>1</v>
      </c>
      <c r="BE1" s="3" t="s">
        <v>10</v>
      </c>
      <c r="BF1" s="3" t="s">
        <v>15</v>
      </c>
      <c r="BG1" s="3" t="s">
        <v>27</v>
      </c>
      <c r="BH1" s="3" t="s">
        <v>5</v>
      </c>
      <c r="BI1" s="3" t="s">
        <v>7</v>
      </c>
      <c r="BJ1" s="3" t="s">
        <v>28</v>
      </c>
      <c r="BK1" s="3" t="s">
        <v>3</v>
      </c>
      <c r="BL1" s="3" t="s">
        <v>9</v>
      </c>
      <c r="BM1" s="3" t="s">
        <v>23</v>
      </c>
      <c r="BN1" s="3" t="s">
        <v>8</v>
      </c>
      <c r="BO1" s="3" t="s">
        <v>24</v>
      </c>
      <c r="BP1" s="3" t="s">
        <v>11</v>
      </c>
      <c r="BQ1" s="3" t="s">
        <v>29</v>
      </c>
      <c r="BR1" s="3" t="s">
        <v>2</v>
      </c>
      <c r="BS1" s="3" t="s">
        <v>6</v>
      </c>
      <c r="BT1" s="4"/>
    </row>
    <row r="2" spans="1:73" ht="19.5" customHeight="1" x14ac:dyDescent="0.45">
      <c r="G2" s="6" t="s">
        <v>30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4"/>
    </row>
    <row r="3" spans="1:73" ht="15.75" customHeight="1" thickBot="1" x14ac:dyDescent="0.5">
      <c r="R3" s="1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"/>
    </row>
    <row r="4" spans="1:73" ht="18.600000000000001" customHeight="1" thickBot="1" x14ac:dyDescent="0.5">
      <c r="A4" s="7"/>
      <c r="B4" s="7"/>
      <c r="C4" s="7"/>
      <c r="D4" s="7"/>
      <c r="E4" s="8" t="s">
        <v>31</v>
      </c>
      <c r="F4" s="8" t="s">
        <v>32</v>
      </c>
      <c r="G4" s="9" t="s">
        <v>33</v>
      </c>
      <c r="H4" s="10" t="s">
        <v>34</v>
      </c>
      <c r="I4" s="11" t="s">
        <v>35</v>
      </c>
      <c r="J4" s="12" t="s">
        <v>36</v>
      </c>
      <c r="K4" s="12"/>
      <c r="L4" s="13" t="s">
        <v>37</v>
      </c>
      <c r="M4" s="9"/>
      <c r="N4" s="13" t="s">
        <v>38</v>
      </c>
      <c r="O4" s="9"/>
      <c r="P4" s="13" t="s">
        <v>39</v>
      </c>
      <c r="Q4" s="9"/>
      <c r="R4" s="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4"/>
    </row>
    <row r="5" spans="1:73" ht="28.2" customHeight="1" x14ac:dyDescent="0.45">
      <c r="A5" s="7"/>
      <c r="B5" s="7"/>
      <c r="C5" s="7"/>
      <c r="D5" s="7"/>
      <c r="E5" s="14"/>
      <c r="F5" s="14"/>
      <c r="G5" s="15"/>
      <c r="H5" s="16"/>
      <c r="I5" s="17"/>
      <c r="J5" s="18" t="s">
        <v>40</v>
      </c>
      <c r="K5" s="19"/>
      <c r="L5" s="20"/>
      <c r="M5" s="15"/>
      <c r="N5" s="20"/>
      <c r="O5" s="15"/>
      <c r="P5" s="21" t="s">
        <v>30</v>
      </c>
      <c r="Q5" s="22"/>
      <c r="R5" s="1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1"/>
    </row>
    <row r="6" spans="1:73" ht="24" customHeight="1" x14ac:dyDescent="0.45">
      <c r="A6" s="24"/>
      <c r="B6" s="25" t="s">
        <v>41</v>
      </c>
      <c r="C6" s="25" t="s">
        <v>42</v>
      </c>
      <c r="D6" s="26" t="s">
        <v>43</v>
      </c>
      <c r="E6" s="26"/>
      <c r="F6" s="26"/>
      <c r="G6" s="27"/>
      <c r="H6" s="27"/>
      <c r="I6" s="28"/>
      <c r="J6" s="29" t="s">
        <v>44</v>
      </c>
      <c r="K6" s="29" t="s">
        <v>45</v>
      </c>
      <c r="L6" s="30" t="s">
        <v>46</v>
      </c>
      <c r="M6" s="29" t="s">
        <v>45</v>
      </c>
      <c r="N6" s="30" t="s">
        <v>46</v>
      </c>
      <c r="O6" s="29" t="s">
        <v>45</v>
      </c>
      <c r="P6" s="29" t="s">
        <v>44</v>
      </c>
      <c r="Q6" s="29" t="s">
        <v>45</v>
      </c>
      <c r="R6" s="1"/>
      <c r="S6" s="31">
        <v>2772</v>
      </c>
      <c r="T6" s="31">
        <f t="shared" ref="T6:BS6" si="0">S6+1</f>
        <v>2773</v>
      </c>
      <c r="U6" s="31">
        <f t="shared" si="0"/>
        <v>2774</v>
      </c>
      <c r="V6" s="31">
        <f t="shared" si="0"/>
        <v>2775</v>
      </c>
      <c r="W6" s="31">
        <f t="shared" si="0"/>
        <v>2776</v>
      </c>
      <c r="X6" s="31">
        <f t="shared" si="0"/>
        <v>2777</v>
      </c>
      <c r="Y6" s="31">
        <f t="shared" si="0"/>
        <v>2778</v>
      </c>
      <c r="Z6" s="31">
        <f t="shared" si="0"/>
        <v>2779</v>
      </c>
      <c r="AA6" s="31">
        <f t="shared" si="0"/>
        <v>2780</v>
      </c>
      <c r="AB6" s="31">
        <f t="shared" si="0"/>
        <v>2781</v>
      </c>
      <c r="AC6" s="31">
        <f t="shared" si="0"/>
        <v>2782</v>
      </c>
      <c r="AD6" s="31">
        <f t="shared" si="0"/>
        <v>2783</v>
      </c>
      <c r="AE6" s="31">
        <f t="shared" si="0"/>
        <v>2784</v>
      </c>
      <c r="AF6" s="31">
        <f t="shared" si="0"/>
        <v>2785</v>
      </c>
      <c r="AG6" s="31">
        <f t="shared" si="0"/>
        <v>2786</v>
      </c>
      <c r="AH6" s="31">
        <f t="shared" si="0"/>
        <v>2787</v>
      </c>
      <c r="AI6" s="31">
        <f t="shared" si="0"/>
        <v>2788</v>
      </c>
      <c r="AJ6" s="31">
        <f t="shared" si="0"/>
        <v>2789</v>
      </c>
      <c r="AK6" s="31">
        <f t="shared" si="0"/>
        <v>2790</v>
      </c>
      <c r="AL6" s="31">
        <f t="shared" si="0"/>
        <v>2791</v>
      </c>
      <c r="AM6" s="31">
        <f t="shared" si="0"/>
        <v>2792</v>
      </c>
      <c r="AN6" s="31">
        <f t="shared" si="0"/>
        <v>2793</v>
      </c>
      <c r="AO6" s="31">
        <f t="shared" si="0"/>
        <v>2794</v>
      </c>
      <c r="AP6" s="31">
        <f t="shared" si="0"/>
        <v>2795</v>
      </c>
      <c r="AQ6" s="31">
        <f t="shared" si="0"/>
        <v>2796</v>
      </c>
      <c r="AR6" s="31">
        <f t="shared" si="0"/>
        <v>2797</v>
      </c>
      <c r="AS6" s="31">
        <f t="shared" si="0"/>
        <v>2798</v>
      </c>
      <c r="AT6" s="31">
        <f t="shared" si="0"/>
        <v>2799</v>
      </c>
      <c r="AU6" s="31">
        <f t="shared" si="0"/>
        <v>2800</v>
      </c>
      <c r="AV6" s="31">
        <f t="shared" si="0"/>
        <v>2801</v>
      </c>
      <c r="AW6" s="31">
        <f t="shared" si="0"/>
        <v>2802</v>
      </c>
      <c r="AX6" s="31">
        <f t="shared" si="0"/>
        <v>2803</v>
      </c>
      <c r="AY6" s="31">
        <f t="shared" si="0"/>
        <v>2804</v>
      </c>
      <c r="AZ6" s="31">
        <f t="shared" si="0"/>
        <v>2805</v>
      </c>
      <c r="BA6" s="31">
        <f t="shared" si="0"/>
        <v>2806</v>
      </c>
      <c r="BB6" s="31">
        <f t="shared" si="0"/>
        <v>2807</v>
      </c>
      <c r="BC6" s="31">
        <f t="shared" si="0"/>
        <v>2808</v>
      </c>
      <c r="BD6" s="31">
        <f t="shared" si="0"/>
        <v>2809</v>
      </c>
      <c r="BE6" s="31">
        <f t="shared" si="0"/>
        <v>2810</v>
      </c>
      <c r="BF6" s="31">
        <f t="shared" si="0"/>
        <v>2811</v>
      </c>
      <c r="BG6" s="31">
        <f t="shared" si="0"/>
        <v>2812</v>
      </c>
      <c r="BH6" s="31">
        <f t="shared" si="0"/>
        <v>2813</v>
      </c>
      <c r="BI6" s="31">
        <f t="shared" si="0"/>
        <v>2814</v>
      </c>
      <c r="BJ6" s="31">
        <f t="shared" si="0"/>
        <v>2815</v>
      </c>
      <c r="BK6" s="31">
        <f t="shared" si="0"/>
        <v>2816</v>
      </c>
      <c r="BL6" s="31">
        <f t="shared" si="0"/>
        <v>2817</v>
      </c>
      <c r="BM6" s="31">
        <f t="shared" si="0"/>
        <v>2818</v>
      </c>
      <c r="BN6" s="31">
        <f t="shared" si="0"/>
        <v>2819</v>
      </c>
      <c r="BO6" s="31">
        <f t="shared" si="0"/>
        <v>2820</v>
      </c>
      <c r="BP6" s="31">
        <f t="shared" si="0"/>
        <v>2821</v>
      </c>
      <c r="BQ6" s="31">
        <f t="shared" si="0"/>
        <v>2822</v>
      </c>
      <c r="BR6" s="31">
        <f t="shared" si="0"/>
        <v>2823</v>
      </c>
      <c r="BS6" s="31">
        <f t="shared" si="0"/>
        <v>2824</v>
      </c>
      <c r="BT6" s="31"/>
      <c r="BU6" s="32"/>
    </row>
    <row r="7" spans="1:73" ht="20.100000000000001" customHeight="1" x14ac:dyDescent="0.45">
      <c r="A7" s="26">
        <v>1</v>
      </c>
      <c r="B7" s="26" t="s">
        <v>47</v>
      </c>
      <c r="C7" s="26" t="s">
        <v>48</v>
      </c>
      <c r="D7" s="26"/>
      <c r="E7" s="26"/>
      <c r="F7" s="26"/>
      <c r="G7" s="33" t="s">
        <v>49</v>
      </c>
      <c r="H7" s="34" t="s">
        <v>50</v>
      </c>
      <c r="I7" s="35">
        <v>106.2</v>
      </c>
      <c r="J7" s="36">
        <v>0</v>
      </c>
      <c r="K7" s="37">
        <f t="shared" ref="K7:K73" si="1">+J7*I7</f>
        <v>0</v>
      </c>
      <c r="L7" s="36"/>
      <c r="M7" s="38">
        <f t="shared" ref="M7:M71" si="2">L7*I7</f>
        <v>0</v>
      </c>
      <c r="N7" s="39">
        <v>0</v>
      </c>
      <c r="O7" s="37">
        <f t="shared" ref="O7:O75" si="3">N7*I7</f>
        <v>0</v>
      </c>
      <c r="P7" s="40">
        <f t="shared" ref="P7:P75" si="4">+J7+L7-N7</f>
        <v>0</v>
      </c>
      <c r="Q7" s="37">
        <f t="shared" ref="Q7:Q75" si="5">P7*I7</f>
        <v>0</v>
      </c>
      <c r="R7" s="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>
        <f t="shared" ref="BT7:BT70" si="6">SUM(S7:BS7)</f>
        <v>0</v>
      </c>
    </row>
    <row r="8" spans="1:73" ht="20.100000000000001" customHeight="1" x14ac:dyDescent="0.45">
      <c r="A8" s="26">
        <v>2</v>
      </c>
      <c r="B8" s="26" t="s">
        <v>47</v>
      </c>
      <c r="C8" s="26" t="s">
        <v>48</v>
      </c>
      <c r="D8" s="26"/>
      <c r="E8" s="26"/>
      <c r="F8" s="26"/>
      <c r="G8" s="33" t="s">
        <v>49</v>
      </c>
      <c r="H8" s="34" t="s">
        <v>50</v>
      </c>
      <c r="I8" s="35">
        <v>123.9</v>
      </c>
      <c r="J8" s="36">
        <v>24</v>
      </c>
      <c r="K8" s="37">
        <f t="shared" si="1"/>
        <v>2973.6000000000004</v>
      </c>
      <c r="L8" s="36"/>
      <c r="M8" s="38">
        <f t="shared" si="2"/>
        <v>0</v>
      </c>
      <c r="N8" s="39">
        <v>1</v>
      </c>
      <c r="O8" s="37">
        <f t="shared" si="3"/>
        <v>123.9</v>
      </c>
      <c r="P8" s="40">
        <f t="shared" si="4"/>
        <v>23</v>
      </c>
      <c r="Q8" s="37">
        <f t="shared" si="5"/>
        <v>2849.7000000000003</v>
      </c>
      <c r="R8" s="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>
        <v>1</v>
      </c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>
        <f t="shared" si="6"/>
        <v>1</v>
      </c>
    </row>
    <row r="9" spans="1:73" ht="20.100000000000001" customHeight="1" x14ac:dyDescent="0.45">
      <c r="A9" s="26">
        <v>3</v>
      </c>
      <c r="B9" s="26" t="s">
        <v>51</v>
      </c>
      <c r="C9" s="26" t="s">
        <v>52</v>
      </c>
      <c r="D9" s="26"/>
      <c r="E9" s="26"/>
      <c r="F9" s="26"/>
      <c r="G9" s="33" t="s">
        <v>53</v>
      </c>
      <c r="H9" s="34" t="s">
        <v>54</v>
      </c>
      <c r="I9" s="35">
        <v>140</v>
      </c>
      <c r="J9" s="36">
        <v>200</v>
      </c>
      <c r="K9" s="37">
        <f t="shared" si="1"/>
        <v>28000</v>
      </c>
      <c r="L9" s="36"/>
      <c r="M9" s="38">
        <f t="shared" si="2"/>
        <v>0</v>
      </c>
      <c r="N9" s="39">
        <v>0</v>
      </c>
      <c r="O9" s="37">
        <f t="shared" si="3"/>
        <v>0</v>
      </c>
      <c r="P9" s="40">
        <f t="shared" si="4"/>
        <v>200</v>
      </c>
      <c r="Q9" s="37">
        <f t="shared" si="5"/>
        <v>28000</v>
      </c>
      <c r="R9" s="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>
        <f t="shared" si="6"/>
        <v>0</v>
      </c>
    </row>
    <row r="10" spans="1:73" ht="20.100000000000001" customHeight="1" x14ac:dyDescent="0.45">
      <c r="A10" s="26">
        <v>4</v>
      </c>
      <c r="B10" s="26" t="s">
        <v>51</v>
      </c>
      <c r="C10" s="42" t="s">
        <v>52</v>
      </c>
      <c r="D10" s="26"/>
      <c r="E10" s="26"/>
      <c r="F10" s="26"/>
      <c r="G10" s="33" t="s">
        <v>53</v>
      </c>
      <c r="H10" s="34" t="s">
        <v>54</v>
      </c>
      <c r="I10" s="35">
        <v>150</v>
      </c>
      <c r="J10" s="36">
        <v>62</v>
      </c>
      <c r="K10" s="37">
        <f t="shared" si="1"/>
        <v>9300</v>
      </c>
      <c r="L10" s="36"/>
      <c r="M10" s="38">
        <f t="shared" si="2"/>
        <v>0</v>
      </c>
      <c r="N10" s="39">
        <v>51</v>
      </c>
      <c r="O10" s="37">
        <f t="shared" si="3"/>
        <v>7650</v>
      </c>
      <c r="P10" s="40">
        <f t="shared" si="4"/>
        <v>11</v>
      </c>
      <c r="Q10" s="37">
        <f t="shared" si="5"/>
        <v>1650</v>
      </c>
      <c r="R10" s="1"/>
      <c r="S10" s="41"/>
      <c r="T10" s="41"/>
      <c r="U10" s="41">
        <v>1</v>
      </c>
      <c r="V10" s="41">
        <v>5</v>
      </c>
      <c r="W10" s="41">
        <v>1</v>
      </c>
      <c r="X10" s="25">
        <v>2</v>
      </c>
      <c r="Y10" s="41"/>
      <c r="Z10" s="41"/>
      <c r="AA10" s="41"/>
      <c r="AB10" s="41"/>
      <c r="AC10" s="41">
        <v>2</v>
      </c>
      <c r="AD10" s="41"/>
      <c r="AE10" s="41"/>
      <c r="AF10" s="41"/>
      <c r="AG10" s="41"/>
      <c r="AH10" s="41">
        <v>1</v>
      </c>
      <c r="AI10" s="41">
        <v>2</v>
      </c>
      <c r="AJ10" s="41">
        <v>2</v>
      </c>
      <c r="AK10" s="41"/>
      <c r="AL10" s="41">
        <v>2</v>
      </c>
      <c r="AM10" s="41">
        <v>4</v>
      </c>
      <c r="AN10" s="41"/>
      <c r="AO10" s="41"/>
      <c r="AP10" s="41"/>
      <c r="AQ10" s="41">
        <v>1</v>
      </c>
      <c r="AR10" s="41">
        <v>1</v>
      </c>
      <c r="AS10" s="41"/>
      <c r="AT10" s="41"/>
      <c r="AU10" s="41">
        <v>1</v>
      </c>
      <c r="AV10" s="41">
        <v>2</v>
      </c>
      <c r="AW10" s="41">
        <v>1</v>
      </c>
      <c r="AX10" s="41"/>
      <c r="AY10" s="41"/>
      <c r="AZ10" s="41">
        <v>1</v>
      </c>
      <c r="BA10" s="41">
        <v>2</v>
      </c>
      <c r="BB10" s="41">
        <v>2</v>
      </c>
      <c r="BC10" s="41">
        <v>1</v>
      </c>
      <c r="BD10" s="41"/>
      <c r="BE10" s="41">
        <v>3</v>
      </c>
      <c r="BF10" s="41">
        <v>1</v>
      </c>
      <c r="BG10" s="41"/>
      <c r="BH10" s="41">
        <v>1</v>
      </c>
      <c r="BI10" s="41">
        <v>1</v>
      </c>
      <c r="BJ10" s="41">
        <v>2</v>
      </c>
      <c r="BK10" s="41">
        <v>1</v>
      </c>
      <c r="BL10" s="41">
        <v>1</v>
      </c>
      <c r="BM10" s="41"/>
      <c r="BN10" s="41">
        <v>1</v>
      </c>
      <c r="BO10" s="41"/>
      <c r="BP10" s="41">
        <v>1</v>
      </c>
      <c r="BQ10" s="41">
        <v>1</v>
      </c>
      <c r="BR10" s="41">
        <v>2</v>
      </c>
      <c r="BS10" s="41">
        <v>2</v>
      </c>
      <c r="BT10" s="41">
        <f t="shared" si="6"/>
        <v>51</v>
      </c>
    </row>
    <row r="11" spans="1:73" ht="20.100000000000001" customHeight="1" x14ac:dyDescent="0.45">
      <c r="A11" s="26">
        <v>5</v>
      </c>
      <c r="B11" s="26" t="s">
        <v>47</v>
      </c>
      <c r="C11" s="42" t="s">
        <v>48</v>
      </c>
      <c r="D11" s="26"/>
      <c r="E11" s="26"/>
      <c r="F11" s="26"/>
      <c r="G11" s="33" t="s">
        <v>55</v>
      </c>
      <c r="H11" s="34" t="s">
        <v>50</v>
      </c>
      <c r="I11" s="35">
        <v>442.5</v>
      </c>
      <c r="J11" s="36">
        <v>6</v>
      </c>
      <c r="K11" s="37">
        <f t="shared" si="1"/>
        <v>2655</v>
      </c>
      <c r="L11" s="36"/>
      <c r="M11" s="38">
        <f t="shared" si="2"/>
        <v>0</v>
      </c>
      <c r="N11" s="39">
        <v>5</v>
      </c>
      <c r="O11" s="37">
        <f t="shared" si="3"/>
        <v>2212.5</v>
      </c>
      <c r="P11" s="40">
        <f t="shared" si="4"/>
        <v>1</v>
      </c>
      <c r="Q11" s="37">
        <f t="shared" si="5"/>
        <v>442.5</v>
      </c>
      <c r="R11" s="1"/>
      <c r="S11" s="41">
        <v>2</v>
      </c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>
        <v>3</v>
      </c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>
        <f t="shared" si="6"/>
        <v>5</v>
      </c>
    </row>
    <row r="12" spans="1:73" ht="20.100000000000001" customHeight="1" x14ac:dyDescent="0.45">
      <c r="A12" s="26">
        <v>6</v>
      </c>
      <c r="B12" s="26" t="s">
        <v>47</v>
      </c>
      <c r="C12" s="42" t="s">
        <v>48</v>
      </c>
      <c r="D12" s="26"/>
      <c r="E12" s="26"/>
      <c r="F12" s="26"/>
      <c r="G12" s="33" t="s">
        <v>55</v>
      </c>
      <c r="H12" s="34" t="s">
        <v>50</v>
      </c>
      <c r="I12" s="35">
        <v>442.5</v>
      </c>
      <c r="J12" s="36">
        <v>35</v>
      </c>
      <c r="K12" s="37">
        <f t="shared" si="1"/>
        <v>15487.5</v>
      </c>
      <c r="L12" s="36"/>
      <c r="M12" s="38">
        <f t="shared" si="2"/>
        <v>0</v>
      </c>
      <c r="N12" s="39">
        <v>0</v>
      </c>
      <c r="O12" s="37">
        <f t="shared" si="3"/>
        <v>0</v>
      </c>
      <c r="P12" s="40">
        <f t="shared" si="4"/>
        <v>35</v>
      </c>
      <c r="Q12" s="37">
        <f t="shared" si="5"/>
        <v>15487.5</v>
      </c>
      <c r="R12" s="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>
        <f t="shared" si="6"/>
        <v>0</v>
      </c>
    </row>
    <row r="13" spans="1:73" ht="20.100000000000001" customHeight="1" x14ac:dyDescent="0.45">
      <c r="A13" s="26">
        <v>7</v>
      </c>
      <c r="B13" s="26" t="s">
        <v>47</v>
      </c>
      <c r="C13" s="26" t="s">
        <v>48</v>
      </c>
      <c r="D13" s="26"/>
      <c r="E13" s="26"/>
      <c r="F13" s="26"/>
      <c r="G13" s="33" t="s">
        <v>55</v>
      </c>
      <c r="H13" s="34" t="s">
        <v>50</v>
      </c>
      <c r="I13" s="35">
        <v>466.1</v>
      </c>
      <c r="J13" s="36">
        <v>24</v>
      </c>
      <c r="K13" s="37">
        <f t="shared" si="1"/>
        <v>11186.400000000001</v>
      </c>
      <c r="L13" s="36"/>
      <c r="M13" s="38">
        <f t="shared" si="2"/>
        <v>0</v>
      </c>
      <c r="N13" s="39">
        <v>3</v>
      </c>
      <c r="O13" s="37">
        <f t="shared" si="3"/>
        <v>1398.3000000000002</v>
      </c>
      <c r="P13" s="40">
        <f t="shared" si="4"/>
        <v>21</v>
      </c>
      <c r="Q13" s="37">
        <f t="shared" si="5"/>
        <v>9788.1</v>
      </c>
      <c r="R13" s="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>
        <v>3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>
        <f t="shared" si="6"/>
        <v>3</v>
      </c>
    </row>
    <row r="14" spans="1:73" ht="20.100000000000001" customHeight="1" x14ac:dyDescent="0.45">
      <c r="A14" s="26">
        <v>8</v>
      </c>
      <c r="B14" s="26" t="s">
        <v>51</v>
      </c>
      <c r="C14" s="26" t="s">
        <v>52</v>
      </c>
      <c r="D14" s="26"/>
      <c r="E14" s="26"/>
      <c r="F14" s="26"/>
      <c r="G14" s="33" t="s">
        <v>56</v>
      </c>
      <c r="H14" s="34" t="s">
        <v>50</v>
      </c>
      <c r="I14" s="35">
        <v>174</v>
      </c>
      <c r="J14" s="36">
        <v>3</v>
      </c>
      <c r="K14" s="37">
        <f t="shared" si="1"/>
        <v>522</v>
      </c>
      <c r="L14" s="36"/>
      <c r="M14" s="38">
        <f t="shared" si="2"/>
        <v>0</v>
      </c>
      <c r="N14" s="39">
        <v>3</v>
      </c>
      <c r="O14" s="37">
        <f t="shared" si="3"/>
        <v>522</v>
      </c>
      <c r="P14" s="40">
        <f t="shared" si="4"/>
        <v>0</v>
      </c>
      <c r="Q14" s="37">
        <f t="shared" si="5"/>
        <v>0</v>
      </c>
      <c r="R14" s="1"/>
      <c r="S14" s="41">
        <v>3</v>
      </c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>
        <f t="shared" si="6"/>
        <v>3</v>
      </c>
    </row>
    <row r="15" spans="1:73" ht="20.100000000000001" customHeight="1" x14ac:dyDescent="0.45">
      <c r="A15" s="26">
        <v>9</v>
      </c>
      <c r="B15" s="26" t="s">
        <v>51</v>
      </c>
      <c r="C15" s="26" t="s">
        <v>52</v>
      </c>
      <c r="D15" s="26"/>
      <c r="E15" s="26"/>
      <c r="F15" s="26"/>
      <c r="G15" s="33" t="s">
        <v>56</v>
      </c>
      <c r="H15" s="34" t="s">
        <v>50</v>
      </c>
      <c r="I15" s="35">
        <v>203</v>
      </c>
      <c r="J15" s="36">
        <v>75</v>
      </c>
      <c r="K15" s="37">
        <f t="shared" si="1"/>
        <v>15225</v>
      </c>
      <c r="L15" s="36"/>
      <c r="M15" s="38">
        <f t="shared" si="2"/>
        <v>0</v>
      </c>
      <c r="N15" s="39">
        <v>9</v>
      </c>
      <c r="O15" s="37">
        <f t="shared" si="3"/>
        <v>1827</v>
      </c>
      <c r="P15" s="40">
        <f t="shared" si="4"/>
        <v>66</v>
      </c>
      <c r="Q15" s="37">
        <f t="shared" si="5"/>
        <v>13398</v>
      </c>
      <c r="R15" s="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>
        <v>3</v>
      </c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>
        <v>3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>
        <v>3</v>
      </c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>
        <f t="shared" si="6"/>
        <v>9</v>
      </c>
    </row>
    <row r="16" spans="1:73" ht="20.100000000000001" customHeight="1" x14ac:dyDescent="0.45">
      <c r="A16" s="26">
        <v>10</v>
      </c>
      <c r="B16" s="26" t="s">
        <v>51</v>
      </c>
      <c r="C16" s="26" t="s">
        <v>52</v>
      </c>
      <c r="D16" s="26"/>
      <c r="E16" s="26"/>
      <c r="F16" s="26"/>
      <c r="G16" s="33" t="s">
        <v>57</v>
      </c>
      <c r="H16" s="34" t="s">
        <v>58</v>
      </c>
      <c r="I16" s="35">
        <v>348.1</v>
      </c>
      <c r="J16" s="36">
        <v>2</v>
      </c>
      <c r="K16" s="37">
        <f t="shared" si="1"/>
        <v>696.2</v>
      </c>
      <c r="L16" s="36"/>
      <c r="M16" s="38">
        <f t="shared" si="2"/>
        <v>0</v>
      </c>
      <c r="N16" s="39">
        <v>0</v>
      </c>
      <c r="O16" s="37">
        <f t="shared" si="3"/>
        <v>0</v>
      </c>
      <c r="P16" s="40">
        <f t="shared" si="4"/>
        <v>2</v>
      </c>
      <c r="Q16" s="37">
        <f t="shared" si="5"/>
        <v>696.2</v>
      </c>
      <c r="R16" s="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>
        <f t="shared" si="6"/>
        <v>0</v>
      </c>
    </row>
    <row r="17" spans="1:72" ht="20.100000000000001" customHeight="1" x14ac:dyDescent="0.45">
      <c r="A17" s="26">
        <v>11</v>
      </c>
      <c r="B17" s="26" t="s">
        <v>51</v>
      </c>
      <c r="C17" s="26" t="s">
        <v>52</v>
      </c>
      <c r="D17" s="26"/>
      <c r="E17" s="26"/>
      <c r="F17" s="26"/>
      <c r="G17" s="33" t="s">
        <v>57</v>
      </c>
      <c r="H17" s="34" t="s">
        <v>58</v>
      </c>
      <c r="I17" s="35">
        <v>531</v>
      </c>
      <c r="J17" s="36"/>
      <c r="K17" s="37"/>
      <c r="L17" s="36"/>
      <c r="M17" s="38">
        <f t="shared" si="2"/>
        <v>0</v>
      </c>
      <c r="N17" s="39">
        <v>0</v>
      </c>
      <c r="O17" s="37"/>
      <c r="P17" s="40"/>
      <c r="Q17" s="37"/>
      <c r="R17" s="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>
        <f t="shared" si="6"/>
        <v>0</v>
      </c>
    </row>
    <row r="18" spans="1:72" ht="20.100000000000001" customHeight="1" x14ac:dyDescent="0.45">
      <c r="A18" s="26">
        <v>12</v>
      </c>
      <c r="B18" s="26" t="s">
        <v>51</v>
      </c>
      <c r="C18" s="26" t="s">
        <v>52</v>
      </c>
      <c r="D18" s="26"/>
      <c r="E18" s="26"/>
      <c r="F18" s="26"/>
      <c r="G18" s="33" t="s">
        <v>57</v>
      </c>
      <c r="H18" s="34" t="s">
        <v>58</v>
      </c>
      <c r="I18" s="35">
        <v>531</v>
      </c>
      <c r="J18" s="36">
        <v>5</v>
      </c>
      <c r="K18" s="37">
        <f t="shared" si="1"/>
        <v>2655</v>
      </c>
      <c r="L18" s="36"/>
      <c r="M18" s="38">
        <f t="shared" si="2"/>
        <v>0</v>
      </c>
      <c r="N18" s="39">
        <v>0</v>
      </c>
      <c r="O18" s="37">
        <f t="shared" si="3"/>
        <v>0</v>
      </c>
      <c r="P18" s="40">
        <f t="shared" si="4"/>
        <v>5</v>
      </c>
      <c r="Q18" s="37">
        <f t="shared" si="5"/>
        <v>2655</v>
      </c>
      <c r="R18" s="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>
        <f t="shared" si="6"/>
        <v>0</v>
      </c>
    </row>
    <row r="19" spans="1:72" ht="20.100000000000001" customHeight="1" x14ac:dyDescent="0.45">
      <c r="A19" s="26">
        <v>13</v>
      </c>
      <c r="B19" s="26" t="s">
        <v>47</v>
      </c>
      <c r="C19" s="26" t="s">
        <v>48</v>
      </c>
      <c r="D19" s="26"/>
      <c r="E19" s="26"/>
      <c r="F19" s="26"/>
      <c r="G19" s="33" t="s">
        <v>59</v>
      </c>
      <c r="H19" s="34" t="s">
        <v>50</v>
      </c>
      <c r="I19" s="35">
        <v>29.5</v>
      </c>
      <c r="J19" s="36">
        <v>30</v>
      </c>
      <c r="K19" s="37">
        <f t="shared" si="1"/>
        <v>885</v>
      </c>
      <c r="L19" s="36"/>
      <c r="M19" s="38">
        <f t="shared" si="2"/>
        <v>0</v>
      </c>
      <c r="N19" s="39">
        <v>0</v>
      </c>
      <c r="O19" s="37">
        <f t="shared" si="3"/>
        <v>0</v>
      </c>
      <c r="P19" s="40">
        <f t="shared" si="4"/>
        <v>30</v>
      </c>
      <c r="Q19" s="37">
        <f t="shared" si="5"/>
        <v>885</v>
      </c>
      <c r="R19" s="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>
        <f t="shared" si="6"/>
        <v>0</v>
      </c>
    </row>
    <row r="20" spans="1:72" ht="20.100000000000001" customHeight="1" x14ac:dyDescent="0.45">
      <c r="A20" s="26">
        <v>14</v>
      </c>
      <c r="B20" s="26" t="s">
        <v>47</v>
      </c>
      <c r="C20" s="26" t="s">
        <v>48</v>
      </c>
      <c r="D20" s="26"/>
      <c r="E20" s="26"/>
      <c r="F20" s="26"/>
      <c r="G20" s="33" t="s">
        <v>59</v>
      </c>
      <c r="H20" s="34" t="s">
        <v>50</v>
      </c>
      <c r="I20" s="35">
        <v>29.5</v>
      </c>
      <c r="J20" s="36">
        <v>18</v>
      </c>
      <c r="K20" s="37">
        <f t="shared" si="1"/>
        <v>531</v>
      </c>
      <c r="L20" s="36"/>
      <c r="M20" s="38">
        <f t="shared" si="2"/>
        <v>0</v>
      </c>
      <c r="N20" s="39">
        <v>0</v>
      </c>
      <c r="O20" s="37">
        <f t="shared" si="3"/>
        <v>0</v>
      </c>
      <c r="P20" s="40">
        <f t="shared" si="4"/>
        <v>18</v>
      </c>
      <c r="Q20" s="37">
        <f t="shared" si="5"/>
        <v>531</v>
      </c>
      <c r="R20" s="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>
        <f t="shared" si="6"/>
        <v>0</v>
      </c>
    </row>
    <row r="21" spans="1:72" ht="20.100000000000001" customHeight="1" x14ac:dyDescent="0.45">
      <c r="A21" s="26">
        <v>15</v>
      </c>
      <c r="B21" s="26" t="s">
        <v>47</v>
      </c>
      <c r="C21" s="26" t="s">
        <v>48</v>
      </c>
      <c r="D21" s="26"/>
      <c r="E21" s="26"/>
      <c r="F21" s="26"/>
      <c r="G21" s="33" t="s">
        <v>59</v>
      </c>
      <c r="H21" s="34" t="s">
        <v>50</v>
      </c>
      <c r="I21" s="35">
        <v>17.7</v>
      </c>
      <c r="J21" s="36">
        <v>0</v>
      </c>
      <c r="K21" s="37">
        <f t="shared" si="1"/>
        <v>0</v>
      </c>
      <c r="L21" s="36"/>
      <c r="M21" s="38">
        <f t="shared" si="2"/>
        <v>0</v>
      </c>
      <c r="N21" s="39">
        <v>0</v>
      </c>
      <c r="O21" s="37">
        <f t="shared" si="3"/>
        <v>0</v>
      </c>
      <c r="P21" s="40">
        <f t="shared" si="4"/>
        <v>0</v>
      </c>
      <c r="Q21" s="37">
        <f t="shared" si="5"/>
        <v>0</v>
      </c>
      <c r="R21" s="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>
        <f t="shared" si="6"/>
        <v>0</v>
      </c>
    </row>
    <row r="22" spans="1:72" ht="19.8" customHeight="1" x14ac:dyDescent="0.45">
      <c r="A22" s="43">
        <v>16</v>
      </c>
      <c r="B22" s="43" t="s">
        <v>51</v>
      </c>
      <c r="C22" s="43" t="s">
        <v>52</v>
      </c>
      <c r="D22" s="44"/>
      <c r="E22" s="44"/>
      <c r="F22" s="44"/>
      <c r="G22" s="33" t="s">
        <v>60</v>
      </c>
      <c r="H22" s="34" t="s">
        <v>61</v>
      </c>
      <c r="I22" s="35">
        <v>290</v>
      </c>
      <c r="J22" s="36">
        <v>216</v>
      </c>
      <c r="K22" s="37">
        <f t="shared" si="1"/>
        <v>62640</v>
      </c>
      <c r="L22" s="36"/>
      <c r="M22" s="38">
        <f t="shared" si="2"/>
        <v>0</v>
      </c>
      <c r="N22" s="39">
        <v>32</v>
      </c>
      <c r="O22" s="37">
        <f t="shared" si="3"/>
        <v>9280</v>
      </c>
      <c r="P22" s="40">
        <f t="shared" si="4"/>
        <v>184</v>
      </c>
      <c r="Q22" s="37">
        <f t="shared" si="5"/>
        <v>53360</v>
      </c>
      <c r="R22" s="1"/>
      <c r="S22" s="41">
        <v>8</v>
      </c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>
        <v>8</v>
      </c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>
        <v>8</v>
      </c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>
        <v>8</v>
      </c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>
        <f t="shared" si="6"/>
        <v>32</v>
      </c>
    </row>
    <row r="23" spans="1:72" ht="20.100000000000001" customHeight="1" x14ac:dyDescent="0.45">
      <c r="A23" s="43">
        <v>17</v>
      </c>
      <c r="B23" s="43" t="s">
        <v>47</v>
      </c>
      <c r="C23" s="45" t="s">
        <v>48</v>
      </c>
      <c r="D23" s="45"/>
      <c r="E23" s="45"/>
      <c r="F23" s="45"/>
      <c r="G23" s="33" t="s">
        <v>62</v>
      </c>
      <c r="H23" s="34" t="s">
        <v>50</v>
      </c>
      <c r="I23" s="35">
        <v>106.2</v>
      </c>
      <c r="J23" s="36">
        <v>24</v>
      </c>
      <c r="K23" s="37">
        <f t="shared" si="1"/>
        <v>2548.8000000000002</v>
      </c>
      <c r="L23" s="36"/>
      <c r="M23" s="38">
        <f t="shared" si="2"/>
        <v>0</v>
      </c>
      <c r="N23" s="39">
        <v>4</v>
      </c>
      <c r="O23" s="37">
        <f t="shared" si="3"/>
        <v>424.8</v>
      </c>
      <c r="P23" s="40">
        <f t="shared" si="4"/>
        <v>20</v>
      </c>
      <c r="Q23" s="37">
        <f t="shared" si="5"/>
        <v>2124</v>
      </c>
      <c r="R23" s="1"/>
      <c r="S23" s="41">
        <v>1</v>
      </c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>
        <v>1</v>
      </c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>
        <v>1</v>
      </c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>
        <v>1</v>
      </c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>
        <f t="shared" si="6"/>
        <v>4</v>
      </c>
    </row>
    <row r="24" spans="1:72" ht="21.6" customHeight="1" x14ac:dyDescent="0.45">
      <c r="A24" s="26">
        <v>18</v>
      </c>
      <c r="B24" s="43" t="s">
        <v>47</v>
      </c>
      <c r="C24" s="26" t="s">
        <v>48</v>
      </c>
      <c r="D24" s="26"/>
      <c r="E24" s="26"/>
      <c r="F24" s="26"/>
      <c r="G24" s="33" t="s">
        <v>63</v>
      </c>
      <c r="H24" s="34" t="s">
        <v>50</v>
      </c>
      <c r="I24" s="35">
        <v>274.94</v>
      </c>
      <c r="J24" s="36">
        <v>5</v>
      </c>
      <c r="K24" s="37">
        <f t="shared" si="1"/>
        <v>1374.7</v>
      </c>
      <c r="L24" s="36"/>
      <c r="M24" s="38">
        <f t="shared" si="2"/>
        <v>0</v>
      </c>
      <c r="N24" s="39">
        <v>1</v>
      </c>
      <c r="O24" s="37">
        <f t="shared" si="3"/>
        <v>274.94</v>
      </c>
      <c r="P24" s="40">
        <f t="shared" si="4"/>
        <v>4</v>
      </c>
      <c r="Q24" s="37">
        <f t="shared" si="5"/>
        <v>1099.76</v>
      </c>
      <c r="R24" s="1"/>
      <c r="S24" s="41">
        <v>1</v>
      </c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>
        <f t="shared" si="6"/>
        <v>1</v>
      </c>
    </row>
    <row r="25" spans="1:72" ht="20.100000000000001" customHeight="1" x14ac:dyDescent="0.45">
      <c r="A25" s="26">
        <v>19</v>
      </c>
      <c r="B25" s="26" t="s">
        <v>64</v>
      </c>
      <c r="C25" s="26" t="s">
        <v>65</v>
      </c>
      <c r="D25" s="26" t="s">
        <v>66</v>
      </c>
      <c r="E25" s="26"/>
      <c r="F25" s="26"/>
      <c r="G25" s="33" t="s">
        <v>67</v>
      </c>
      <c r="H25" s="34" t="s">
        <v>54</v>
      </c>
      <c r="I25" s="35">
        <v>41.3</v>
      </c>
      <c r="J25" s="36">
        <v>1</v>
      </c>
      <c r="K25" s="37">
        <f t="shared" si="1"/>
        <v>41.3</v>
      </c>
      <c r="L25" s="36"/>
      <c r="M25" s="38">
        <f t="shared" si="2"/>
        <v>0</v>
      </c>
      <c r="N25" s="39">
        <v>1</v>
      </c>
      <c r="O25" s="37">
        <f t="shared" si="3"/>
        <v>41.3</v>
      </c>
      <c r="P25" s="40">
        <f t="shared" si="4"/>
        <v>0</v>
      </c>
      <c r="Q25" s="37">
        <f t="shared" si="5"/>
        <v>0</v>
      </c>
      <c r="R25" s="1"/>
      <c r="S25" s="41"/>
      <c r="T25" s="41">
        <v>1</v>
      </c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>
        <f t="shared" si="6"/>
        <v>1</v>
      </c>
    </row>
    <row r="26" spans="1:72" ht="20.100000000000001" customHeight="1" x14ac:dyDescent="0.45">
      <c r="A26" s="26">
        <v>20</v>
      </c>
      <c r="B26" s="26" t="s">
        <v>64</v>
      </c>
      <c r="C26" s="26" t="s">
        <v>65</v>
      </c>
      <c r="D26" s="26"/>
      <c r="E26" s="46">
        <v>45191</v>
      </c>
      <c r="F26" s="46">
        <v>45191</v>
      </c>
      <c r="G26" s="33" t="s">
        <v>67</v>
      </c>
      <c r="H26" s="34" t="s">
        <v>54</v>
      </c>
      <c r="I26" s="35">
        <v>25.96</v>
      </c>
      <c r="J26" s="36"/>
      <c r="K26" s="37">
        <f t="shared" si="1"/>
        <v>0</v>
      </c>
      <c r="L26" s="36">
        <v>400</v>
      </c>
      <c r="M26" s="38">
        <f t="shared" si="2"/>
        <v>10384</v>
      </c>
      <c r="N26" s="39">
        <v>34</v>
      </c>
      <c r="O26" s="37">
        <f t="shared" si="3"/>
        <v>882.64</v>
      </c>
      <c r="P26" s="40">
        <f t="shared" si="4"/>
        <v>366</v>
      </c>
      <c r="Q26" s="37">
        <f t="shared" si="5"/>
        <v>9501.36</v>
      </c>
      <c r="R26" s="1"/>
      <c r="S26" s="41"/>
      <c r="T26" s="41"/>
      <c r="U26" s="41"/>
      <c r="V26" s="41"/>
      <c r="W26" s="41">
        <v>1</v>
      </c>
      <c r="X26" s="41">
        <v>1</v>
      </c>
      <c r="Y26" s="41">
        <v>1</v>
      </c>
      <c r="Z26" s="41">
        <v>1</v>
      </c>
      <c r="AA26" s="41"/>
      <c r="AB26" s="41">
        <v>1</v>
      </c>
      <c r="AC26" s="41"/>
      <c r="AD26" s="41">
        <v>1</v>
      </c>
      <c r="AE26" s="41">
        <v>1</v>
      </c>
      <c r="AF26" s="41"/>
      <c r="AG26" s="41"/>
      <c r="AH26" s="41"/>
      <c r="AI26" s="41"/>
      <c r="AJ26" s="41">
        <v>1</v>
      </c>
      <c r="AK26" s="41">
        <v>1</v>
      </c>
      <c r="AL26" s="41"/>
      <c r="AM26" s="41"/>
      <c r="AN26" s="41">
        <v>1</v>
      </c>
      <c r="AO26" s="41">
        <v>1</v>
      </c>
      <c r="AP26" s="41">
        <v>1</v>
      </c>
      <c r="AQ26" s="41">
        <v>2</v>
      </c>
      <c r="AR26" s="41">
        <v>1</v>
      </c>
      <c r="AS26" s="41"/>
      <c r="AT26" s="41">
        <v>1</v>
      </c>
      <c r="AU26" s="41">
        <v>1</v>
      </c>
      <c r="AV26" s="41"/>
      <c r="AW26" s="41"/>
      <c r="AX26" s="41">
        <v>1</v>
      </c>
      <c r="AY26" s="41">
        <v>1</v>
      </c>
      <c r="AZ26" s="41">
        <v>1</v>
      </c>
      <c r="BA26" s="41"/>
      <c r="BB26" s="41"/>
      <c r="BC26" s="41"/>
      <c r="BD26" s="41">
        <v>1</v>
      </c>
      <c r="BE26" s="41">
        <v>1</v>
      </c>
      <c r="BF26" s="41">
        <v>1</v>
      </c>
      <c r="BG26" s="41">
        <v>1</v>
      </c>
      <c r="BH26" s="41">
        <v>1</v>
      </c>
      <c r="BI26" s="41">
        <v>1</v>
      </c>
      <c r="BJ26" s="41">
        <v>1</v>
      </c>
      <c r="BK26" s="41">
        <v>1</v>
      </c>
      <c r="BL26" s="41">
        <v>1</v>
      </c>
      <c r="BM26" s="41">
        <v>1</v>
      </c>
      <c r="BN26" s="41">
        <v>1</v>
      </c>
      <c r="BO26" s="41">
        <v>1</v>
      </c>
      <c r="BP26" s="41"/>
      <c r="BQ26" s="41">
        <v>1</v>
      </c>
      <c r="BR26" s="41"/>
      <c r="BS26" s="41">
        <v>1</v>
      </c>
      <c r="BT26" s="41">
        <f t="shared" si="6"/>
        <v>34</v>
      </c>
    </row>
    <row r="27" spans="1:72" ht="20.100000000000001" customHeight="1" x14ac:dyDescent="0.45">
      <c r="A27" s="26">
        <v>21</v>
      </c>
      <c r="B27" s="26" t="s">
        <v>64</v>
      </c>
      <c r="C27" s="26" t="s">
        <v>65</v>
      </c>
      <c r="D27" s="26"/>
      <c r="E27" s="26"/>
      <c r="F27" s="26"/>
      <c r="G27" s="33" t="s">
        <v>68</v>
      </c>
      <c r="H27" s="34" t="s">
        <v>50</v>
      </c>
      <c r="I27" s="35">
        <v>26.55</v>
      </c>
      <c r="J27" s="36">
        <v>923</v>
      </c>
      <c r="K27" s="37">
        <f t="shared" si="1"/>
        <v>24505.65</v>
      </c>
      <c r="L27" s="36"/>
      <c r="M27" s="38">
        <f t="shared" si="2"/>
        <v>0</v>
      </c>
      <c r="N27" s="39">
        <v>12</v>
      </c>
      <c r="O27" s="37">
        <f t="shared" si="3"/>
        <v>318.60000000000002</v>
      </c>
      <c r="P27" s="40">
        <f t="shared" si="4"/>
        <v>911</v>
      </c>
      <c r="Q27" s="37">
        <f t="shared" si="5"/>
        <v>24187.05</v>
      </c>
      <c r="R27" s="1"/>
      <c r="S27" s="41"/>
      <c r="T27" s="41"/>
      <c r="U27" s="41"/>
      <c r="V27" s="41">
        <v>1</v>
      </c>
      <c r="W27" s="41"/>
      <c r="X27" s="41"/>
      <c r="Y27" s="41"/>
      <c r="Z27" s="41">
        <v>1</v>
      </c>
      <c r="AA27" s="41"/>
      <c r="AB27" s="41"/>
      <c r="AC27" s="41"/>
      <c r="AD27" s="41"/>
      <c r="AE27" s="41"/>
      <c r="AF27" s="41"/>
      <c r="AG27" s="41">
        <v>2</v>
      </c>
      <c r="AH27" s="41">
        <v>1</v>
      </c>
      <c r="AI27" s="41"/>
      <c r="AJ27" s="41">
        <v>1</v>
      </c>
      <c r="AK27" s="41"/>
      <c r="AL27" s="41"/>
      <c r="AM27" s="41">
        <v>1</v>
      </c>
      <c r="AN27" s="41"/>
      <c r="AO27" s="41">
        <v>1</v>
      </c>
      <c r="AP27" s="41"/>
      <c r="AQ27" s="41"/>
      <c r="AR27" s="41"/>
      <c r="AS27" s="41"/>
      <c r="AT27" s="41"/>
      <c r="AU27" s="41"/>
      <c r="AV27" s="41">
        <v>1</v>
      </c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>
        <v>1</v>
      </c>
      <c r="BK27" s="41">
        <v>1</v>
      </c>
      <c r="BL27" s="41"/>
      <c r="BM27" s="41"/>
      <c r="BN27" s="41"/>
      <c r="BO27" s="41"/>
      <c r="BP27" s="41"/>
      <c r="BQ27" s="41"/>
      <c r="BR27" s="41"/>
      <c r="BS27" s="41">
        <v>1</v>
      </c>
      <c r="BT27" s="41">
        <f t="shared" si="6"/>
        <v>12</v>
      </c>
    </row>
    <row r="28" spans="1:72" ht="20.100000000000001" customHeight="1" x14ac:dyDescent="0.45">
      <c r="A28" s="47">
        <v>22</v>
      </c>
      <c r="B28" s="47" t="s">
        <v>47</v>
      </c>
      <c r="C28" s="48" t="s">
        <v>48</v>
      </c>
      <c r="D28" s="48"/>
      <c r="E28" s="48"/>
      <c r="F28" s="48"/>
      <c r="G28" s="33" t="s">
        <v>69</v>
      </c>
      <c r="H28" s="34" t="s">
        <v>50</v>
      </c>
      <c r="I28" s="35">
        <v>218.3</v>
      </c>
      <c r="J28" s="36">
        <v>20</v>
      </c>
      <c r="K28" s="37">
        <f t="shared" si="1"/>
        <v>4366</v>
      </c>
      <c r="L28" s="36"/>
      <c r="M28" s="38">
        <f t="shared" si="2"/>
        <v>0</v>
      </c>
      <c r="N28" s="39">
        <v>1</v>
      </c>
      <c r="O28" s="37">
        <f t="shared" si="3"/>
        <v>218.3</v>
      </c>
      <c r="P28" s="40">
        <f t="shared" si="4"/>
        <v>19</v>
      </c>
      <c r="Q28" s="37">
        <f t="shared" si="5"/>
        <v>4147.7</v>
      </c>
      <c r="R28" s="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>
        <v>1</v>
      </c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>
        <f t="shared" si="6"/>
        <v>1</v>
      </c>
    </row>
    <row r="29" spans="1:72" ht="20.100000000000001" customHeight="1" x14ac:dyDescent="0.45">
      <c r="A29" s="47">
        <v>23</v>
      </c>
      <c r="B29" s="47" t="s">
        <v>47</v>
      </c>
      <c r="C29" s="48" t="s">
        <v>48</v>
      </c>
      <c r="D29" s="48"/>
      <c r="E29" s="48"/>
      <c r="F29" s="48"/>
      <c r="G29" s="33" t="s">
        <v>69</v>
      </c>
      <c r="H29" s="34" t="s">
        <v>50</v>
      </c>
      <c r="I29" s="35">
        <v>129.80000000000001</v>
      </c>
      <c r="J29" s="36">
        <v>3</v>
      </c>
      <c r="K29" s="37">
        <f t="shared" si="1"/>
        <v>389.40000000000003</v>
      </c>
      <c r="L29" s="36"/>
      <c r="M29" s="38">
        <f t="shared" si="2"/>
        <v>0</v>
      </c>
      <c r="N29" s="39">
        <v>3</v>
      </c>
      <c r="O29" s="37">
        <f t="shared" si="3"/>
        <v>389.40000000000003</v>
      </c>
      <c r="P29" s="40">
        <f>+J29+L29-N29</f>
        <v>0</v>
      </c>
      <c r="Q29" s="37">
        <f t="shared" si="5"/>
        <v>0</v>
      </c>
      <c r="R29" s="1"/>
      <c r="S29" s="41">
        <v>1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>
        <v>1</v>
      </c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>
        <v>1</v>
      </c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>
        <f t="shared" si="6"/>
        <v>3</v>
      </c>
    </row>
    <row r="30" spans="1:72" ht="22.2" customHeight="1" x14ac:dyDescent="0.45">
      <c r="A30" s="26">
        <v>24</v>
      </c>
      <c r="B30" s="26" t="s">
        <v>47</v>
      </c>
      <c r="C30" s="26" t="s">
        <v>48</v>
      </c>
      <c r="D30" s="26"/>
      <c r="E30" s="26"/>
      <c r="F30" s="26"/>
      <c r="G30" s="49" t="s">
        <v>70</v>
      </c>
      <c r="H30" s="34" t="s">
        <v>50</v>
      </c>
      <c r="I30" s="35">
        <v>159.30000000000001</v>
      </c>
      <c r="J30" s="36">
        <v>3</v>
      </c>
      <c r="K30" s="37">
        <f t="shared" si="1"/>
        <v>477.90000000000003</v>
      </c>
      <c r="L30" s="36"/>
      <c r="M30" s="38">
        <f t="shared" si="2"/>
        <v>0</v>
      </c>
      <c r="N30" s="39">
        <v>0</v>
      </c>
      <c r="O30" s="37">
        <f t="shared" si="3"/>
        <v>0</v>
      </c>
      <c r="P30" s="40">
        <f t="shared" si="4"/>
        <v>3</v>
      </c>
      <c r="Q30" s="37">
        <f t="shared" si="5"/>
        <v>477.90000000000003</v>
      </c>
      <c r="R30" s="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>
        <f t="shared" si="6"/>
        <v>0</v>
      </c>
    </row>
    <row r="31" spans="1:72" ht="20.100000000000001" customHeight="1" x14ac:dyDescent="0.45">
      <c r="A31" s="26">
        <v>25</v>
      </c>
      <c r="B31" s="26" t="s">
        <v>47</v>
      </c>
      <c r="C31" s="26" t="s">
        <v>48</v>
      </c>
      <c r="D31" s="26"/>
      <c r="E31" s="26"/>
      <c r="F31" s="26"/>
      <c r="G31" s="33" t="s">
        <v>71</v>
      </c>
      <c r="H31" s="34" t="s">
        <v>50</v>
      </c>
      <c r="I31" s="35">
        <v>88.5</v>
      </c>
      <c r="J31" s="36">
        <v>45</v>
      </c>
      <c r="K31" s="37">
        <f t="shared" si="1"/>
        <v>3982.5</v>
      </c>
      <c r="L31" s="36"/>
      <c r="M31" s="38">
        <f t="shared" si="2"/>
        <v>0</v>
      </c>
      <c r="N31" s="39">
        <v>4</v>
      </c>
      <c r="O31" s="37">
        <f t="shared" si="3"/>
        <v>354</v>
      </c>
      <c r="P31" s="40">
        <f t="shared" si="4"/>
        <v>41</v>
      </c>
      <c r="Q31" s="37">
        <f t="shared" si="5"/>
        <v>3628.5</v>
      </c>
      <c r="R31" s="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>
        <v>2</v>
      </c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>
        <v>2</v>
      </c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>
        <f t="shared" si="6"/>
        <v>4</v>
      </c>
    </row>
    <row r="32" spans="1:72" ht="20.100000000000001" customHeight="1" x14ac:dyDescent="0.45">
      <c r="A32" s="26">
        <v>26</v>
      </c>
      <c r="B32" s="26" t="s">
        <v>47</v>
      </c>
      <c r="C32" s="26" t="s">
        <v>48</v>
      </c>
      <c r="D32" s="26"/>
      <c r="E32" s="26"/>
      <c r="F32" s="26"/>
      <c r="G32" s="33" t="s">
        <v>71</v>
      </c>
      <c r="H32" s="34" t="s">
        <v>50</v>
      </c>
      <c r="I32" s="35">
        <v>82.6</v>
      </c>
      <c r="J32" s="36">
        <v>4</v>
      </c>
      <c r="K32" s="37">
        <f t="shared" si="1"/>
        <v>330.4</v>
      </c>
      <c r="L32" s="36"/>
      <c r="M32" s="38">
        <f t="shared" si="2"/>
        <v>0</v>
      </c>
      <c r="N32" s="39">
        <v>4</v>
      </c>
      <c r="O32" s="37">
        <f t="shared" si="3"/>
        <v>330.4</v>
      </c>
      <c r="P32" s="40">
        <f t="shared" si="4"/>
        <v>0</v>
      </c>
      <c r="Q32" s="37">
        <f t="shared" si="5"/>
        <v>0</v>
      </c>
      <c r="R32" s="1"/>
      <c r="S32" s="41">
        <v>2</v>
      </c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>
        <v>2</v>
      </c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>
        <f t="shared" si="6"/>
        <v>4</v>
      </c>
    </row>
    <row r="33" spans="1:75" ht="20.100000000000001" customHeight="1" x14ac:dyDescent="0.45">
      <c r="A33" s="26">
        <v>27</v>
      </c>
      <c r="B33" s="26" t="s">
        <v>47</v>
      </c>
      <c r="C33" s="26" t="s">
        <v>48</v>
      </c>
      <c r="D33" s="26"/>
      <c r="E33" s="26"/>
      <c r="F33" s="26"/>
      <c r="G33" s="33" t="s">
        <v>72</v>
      </c>
      <c r="H33" s="34" t="s">
        <v>50</v>
      </c>
      <c r="I33" s="35">
        <v>182.9</v>
      </c>
      <c r="J33" s="36">
        <v>7</v>
      </c>
      <c r="K33" s="37">
        <f t="shared" si="1"/>
        <v>1280.3</v>
      </c>
      <c r="L33" s="36"/>
      <c r="M33" s="38">
        <f t="shared" si="2"/>
        <v>0</v>
      </c>
      <c r="N33" s="39">
        <v>0</v>
      </c>
      <c r="O33" s="37">
        <f t="shared" si="3"/>
        <v>0</v>
      </c>
      <c r="P33" s="40">
        <f t="shared" si="4"/>
        <v>7</v>
      </c>
      <c r="Q33" s="37">
        <f t="shared" si="5"/>
        <v>1280.3</v>
      </c>
      <c r="R33" s="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>
        <f t="shared" si="6"/>
        <v>0</v>
      </c>
    </row>
    <row r="34" spans="1:75" ht="22.8" customHeight="1" x14ac:dyDescent="0.45">
      <c r="A34" s="26">
        <v>28</v>
      </c>
      <c r="B34" s="26" t="s">
        <v>47</v>
      </c>
      <c r="C34" s="26" t="s">
        <v>48</v>
      </c>
      <c r="D34" s="26"/>
      <c r="E34" s="26"/>
      <c r="F34" s="26"/>
      <c r="G34" s="33" t="s">
        <v>73</v>
      </c>
      <c r="H34" s="34" t="s">
        <v>50</v>
      </c>
      <c r="I34" s="35">
        <v>678.5</v>
      </c>
      <c r="J34" s="36">
        <v>10</v>
      </c>
      <c r="K34" s="37">
        <f t="shared" si="1"/>
        <v>6785</v>
      </c>
      <c r="L34" s="36"/>
      <c r="M34" s="38">
        <f t="shared" si="2"/>
        <v>0</v>
      </c>
      <c r="N34" s="39">
        <v>0</v>
      </c>
      <c r="O34" s="37">
        <f t="shared" si="3"/>
        <v>0</v>
      </c>
      <c r="P34" s="40">
        <f t="shared" si="4"/>
        <v>10</v>
      </c>
      <c r="Q34" s="37">
        <f t="shared" si="5"/>
        <v>6785</v>
      </c>
      <c r="R34" s="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>
        <f t="shared" si="6"/>
        <v>0</v>
      </c>
    </row>
    <row r="35" spans="1:75" ht="23.4" customHeight="1" x14ac:dyDescent="0.45">
      <c r="A35" s="26">
        <v>29</v>
      </c>
      <c r="B35" s="47" t="s">
        <v>74</v>
      </c>
      <c r="C35" s="47" t="s">
        <v>75</v>
      </c>
      <c r="D35" s="47"/>
      <c r="E35" s="47"/>
      <c r="F35" s="47"/>
      <c r="G35" s="33" t="s">
        <v>76</v>
      </c>
      <c r="H35" s="34" t="s">
        <v>50</v>
      </c>
      <c r="I35" s="35">
        <v>841.96540000000005</v>
      </c>
      <c r="J35" s="36">
        <v>124</v>
      </c>
      <c r="K35" s="37">
        <f t="shared" si="1"/>
        <v>104403.7096</v>
      </c>
      <c r="L35" s="36"/>
      <c r="M35" s="38">
        <f t="shared" si="2"/>
        <v>0</v>
      </c>
      <c r="N35" s="39">
        <v>1</v>
      </c>
      <c r="O35" s="37">
        <f t="shared" si="3"/>
        <v>841.96540000000005</v>
      </c>
      <c r="P35" s="40">
        <f t="shared" si="4"/>
        <v>123</v>
      </c>
      <c r="Q35" s="37">
        <f t="shared" si="5"/>
        <v>103561.7442</v>
      </c>
      <c r="R35" s="1"/>
      <c r="S35" s="41"/>
      <c r="T35" s="41"/>
      <c r="U35" s="41">
        <v>1</v>
      </c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>
        <f t="shared" si="6"/>
        <v>1</v>
      </c>
    </row>
    <row r="36" spans="1:75" ht="21" customHeight="1" x14ac:dyDescent="0.45">
      <c r="A36" s="26">
        <v>30</v>
      </c>
      <c r="B36" s="47" t="s">
        <v>74</v>
      </c>
      <c r="C36" s="47" t="s">
        <v>75</v>
      </c>
      <c r="D36" s="47"/>
      <c r="E36" s="47"/>
      <c r="F36" s="47"/>
      <c r="G36" s="33" t="s">
        <v>77</v>
      </c>
      <c r="H36" s="34" t="s">
        <v>50</v>
      </c>
      <c r="I36" s="35">
        <v>841.96540000000005</v>
      </c>
      <c r="J36" s="36">
        <v>75</v>
      </c>
      <c r="K36" s="37">
        <f t="shared" si="1"/>
        <v>63147.405000000006</v>
      </c>
      <c r="L36" s="36"/>
      <c r="M36" s="38">
        <f t="shared" si="2"/>
        <v>0</v>
      </c>
      <c r="N36" s="39">
        <v>0</v>
      </c>
      <c r="O36" s="37">
        <f t="shared" si="3"/>
        <v>0</v>
      </c>
      <c r="P36" s="40">
        <f t="shared" si="4"/>
        <v>75</v>
      </c>
      <c r="Q36" s="37">
        <f t="shared" si="5"/>
        <v>63147.405000000006</v>
      </c>
      <c r="R36" s="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>
        <f t="shared" si="6"/>
        <v>0</v>
      </c>
    </row>
    <row r="37" spans="1:75" ht="21" customHeight="1" x14ac:dyDescent="0.45">
      <c r="A37" s="26">
        <v>31</v>
      </c>
      <c r="B37" s="47" t="s">
        <v>74</v>
      </c>
      <c r="C37" s="47" t="s">
        <v>75</v>
      </c>
      <c r="D37" s="47"/>
      <c r="E37" s="47"/>
      <c r="F37" s="47"/>
      <c r="G37" s="33" t="s">
        <v>78</v>
      </c>
      <c r="H37" s="34" t="s">
        <v>50</v>
      </c>
      <c r="I37" s="35">
        <v>841.96540000000005</v>
      </c>
      <c r="J37" s="36">
        <v>37</v>
      </c>
      <c r="K37" s="37">
        <f t="shared" si="1"/>
        <v>31152.719800000003</v>
      </c>
      <c r="L37" s="36"/>
      <c r="M37" s="38">
        <f t="shared" si="2"/>
        <v>0</v>
      </c>
      <c r="N37" s="39">
        <v>0</v>
      </c>
      <c r="O37" s="37">
        <f t="shared" si="3"/>
        <v>0</v>
      </c>
      <c r="P37" s="40">
        <f t="shared" si="4"/>
        <v>37</v>
      </c>
      <c r="Q37" s="37">
        <f t="shared" si="5"/>
        <v>31152.719800000003</v>
      </c>
      <c r="R37" s="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>
        <f t="shared" si="6"/>
        <v>0</v>
      </c>
    </row>
    <row r="38" spans="1:75" ht="20.100000000000001" customHeight="1" x14ac:dyDescent="0.45">
      <c r="A38" s="47">
        <v>32</v>
      </c>
      <c r="B38" s="47" t="s">
        <v>47</v>
      </c>
      <c r="C38" s="48" t="s">
        <v>48</v>
      </c>
      <c r="D38" s="48"/>
      <c r="E38" s="48"/>
      <c r="F38" s="48"/>
      <c r="G38" s="33" t="s">
        <v>79</v>
      </c>
      <c r="H38" s="34" t="s">
        <v>50</v>
      </c>
      <c r="I38" s="35">
        <v>159.30000000000001</v>
      </c>
      <c r="J38" s="36">
        <v>8</v>
      </c>
      <c r="K38" s="37">
        <f t="shared" si="1"/>
        <v>1274.4000000000001</v>
      </c>
      <c r="L38" s="36"/>
      <c r="M38" s="38">
        <f t="shared" si="2"/>
        <v>0</v>
      </c>
      <c r="N38" s="39">
        <v>1</v>
      </c>
      <c r="O38" s="37">
        <f t="shared" si="3"/>
        <v>159.30000000000001</v>
      </c>
      <c r="P38" s="40">
        <f t="shared" si="4"/>
        <v>7</v>
      </c>
      <c r="Q38" s="37">
        <f t="shared" si="5"/>
        <v>1115.1000000000001</v>
      </c>
      <c r="R38" s="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>
        <v>1</v>
      </c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>
        <f t="shared" si="6"/>
        <v>1</v>
      </c>
    </row>
    <row r="39" spans="1:75" ht="20.100000000000001" customHeight="1" x14ac:dyDescent="0.45">
      <c r="A39" s="26">
        <v>33</v>
      </c>
      <c r="B39" s="26" t="s">
        <v>47</v>
      </c>
      <c r="C39" s="26" t="s">
        <v>48</v>
      </c>
      <c r="D39" s="26"/>
      <c r="E39" s="26"/>
      <c r="F39" s="26"/>
      <c r="G39" s="33" t="s">
        <v>80</v>
      </c>
      <c r="H39" s="34" t="s">
        <v>50</v>
      </c>
      <c r="I39" s="35">
        <v>106.2</v>
      </c>
      <c r="J39" s="36">
        <v>4</v>
      </c>
      <c r="K39" s="37">
        <f t="shared" si="1"/>
        <v>424.8</v>
      </c>
      <c r="L39" s="36"/>
      <c r="M39" s="38">
        <f t="shared" si="2"/>
        <v>0</v>
      </c>
      <c r="N39" s="39">
        <v>0</v>
      </c>
      <c r="O39" s="37">
        <f t="shared" si="3"/>
        <v>0</v>
      </c>
      <c r="P39" s="40">
        <f t="shared" si="4"/>
        <v>4</v>
      </c>
      <c r="Q39" s="37">
        <f t="shared" si="5"/>
        <v>424.8</v>
      </c>
      <c r="R39" s="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>
        <f t="shared" si="6"/>
        <v>0</v>
      </c>
    </row>
    <row r="40" spans="1:75" ht="20.100000000000001" customHeight="1" x14ac:dyDescent="0.45">
      <c r="A40" s="26">
        <v>34</v>
      </c>
      <c r="B40" s="26" t="s">
        <v>47</v>
      </c>
      <c r="C40" s="26" t="s">
        <v>48</v>
      </c>
      <c r="D40" s="26"/>
      <c r="E40" s="26"/>
      <c r="F40" s="26"/>
      <c r="G40" s="33" t="s">
        <v>81</v>
      </c>
      <c r="H40" s="34" t="s">
        <v>54</v>
      </c>
      <c r="I40" s="35">
        <v>2.1240000000000001</v>
      </c>
      <c r="J40" s="36">
        <v>940</v>
      </c>
      <c r="K40" s="37">
        <f t="shared" si="1"/>
        <v>1996.5600000000002</v>
      </c>
      <c r="L40" s="36"/>
      <c r="M40" s="38">
        <f t="shared" si="2"/>
        <v>0</v>
      </c>
      <c r="N40" s="39">
        <v>200</v>
      </c>
      <c r="O40" s="37">
        <f t="shared" si="3"/>
        <v>424.8</v>
      </c>
      <c r="P40" s="40">
        <f t="shared" si="4"/>
        <v>740</v>
      </c>
      <c r="Q40" s="37">
        <f t="shared" si="5"/>
        <v>1571.76</v>
      </c>
      <c r="R40" s="1"/>
      <c r="S40" s="41">
        <v>50</v>
      </c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>
        <v>50</v>
      </c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>
        <v>50</v>
      </c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>
        <v>50</v>
      </c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>
        <f t="shared" si="6"/>
        <v>200</v>
      </c>
    </row>
    <row r="41" spans="1:75" ht="20.100000000000001" customHeight="1" x14ac:dyDescent="0.45">
      <c r="A41" s="26">
        <v>35</v>
      </c>
      <c r="B41" s="26" t="s">
        <v>47</v>
      </c>
      <c r="C41" s="26" t="s">
        <v>48</v>
      </c>
      <c r="D41" s="26"/>
      <c r="E41" s="26"/>
      <c r="F41" s="26"/>
      <c r="G41" s="33" t="s">
        <v>82</v>
      </c>
      <c r="H41" s="34" t="s">
        <v>50</v>
      </c>
      <c r="I41" s="35">
        <v>1.121</v>
      </c>
      <c r="J41" s="36">
        <v>0</v>
      </c>
      <c r="K41" s="37">
        <f t="shared" si="1"/>
        <v>0</v>
      </c>
      <c r="L41" s="36"/>
      <c r="M41" s="38">
        <f t="shared" si="2"/>
        <v>0</v>
      </c>
      <c r="N41" s="39">
        <v>0</v>
      </c>
      <c r="O41" s="37">
        <f t="shared" si="3"/>
        <v>0</v>
      </c>
      <c r="P41" s="40">
        <f t="shared" si="4"/>
        <v>0</v>
      </c>
      <c r="Q41" s="37">
        <f t="shared" si="5"/>
        <v>0</v>
      </c>
      <c r="R41" s="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>
        <f t="shared" si="6"/>
        <v>0</v>
      </c>
    </row>
    <row r="42" spans="1:75" ht="20.100000000000001" customHeight="1" x14ac:dyDescent="0.45">
      <c r="A42" s="26">
        <v>36</v>
      </c>
      <c r="B42" s="26" t="s">
        <v>47</v>
      </c>
      <c r="C42" s="26" t="s">
        <v>48</v>
      </c>
      <c r="D42" s="26"/>
      <c r="E42" s="26"/>
      <c r="F42" s="26"/>
      <c r="G42" s="33" t="s">
        <v>83</v>
      </c>
      <c r="H42" s="34" t="s">
        <v>50</v>
      </c>
      <c r="I42" s="35">
        <v>5.0775399999999999</v>
      </c>
      <c r="J42" s="36">
        <v>10295</v>
      </c>
      <c r="K42" s="37">
        <f t="shared" si="1"/>
        <v>52273.274299999997</v>
      </c>
      <c r="L42" s="36"/>
      <c r="M42" s="38">
        <f t="shared" si="2"/>
        <v>0</v>
      </c>
      <c r="N42" s="39">
        <v>200</v>
      </c>
      <c r="O42" s="37">
        <f t="shared" si="3"/>
        <v>1015.508</v>
      </c>
      <c r="P42" s="40">
        <f t="shared" si="4"/>
        <v>10095</v>
      </c>
      <c r="Q42" s="37">
        <f t="shared" si="5"/>
        <v>51257.766300000003</v>
      </c>
      <c r="R42" s="1"/>
      <c r="S42" s="41">
        <v>50</v>
      </c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>
        <v>50</v>
      </c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>
        <v>50</v>
      </c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>
        <v>50</v>
      </c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>
        <f t="shared" si="6"/>
        <v>200</v>
      </c>
    </row>
    <row r="43" spans="1:75" ht="20.100000000000001" customHeight="1" x14ac:dyDescent="0.45">
      <c r="A43" s="26">
        <v>37</v>
      </c>
      <c r="B43" s="26" t="s">
        <v>47</v>
      </c>
      <c r="C43" s="26" t="s">
        <v>48</v>
      </c>
      <c r="D43" s="26"/>
      <c r="E43" s="26"/>
      <c r="F43" s="26"/>
      <c r="G43" s="33" t="s">
        <v>84</v>
      </c>
      <c r="H43" s="34" t="s">
        <v>50</v>
      </c>
      <c r="I43" s="35">
        <v>584.1</v>
      </c>
      <c r="J43" s="36">
        <v>0</v>
      </c>
      <c r="K43" s="37">
        <f t="shared" si="1"/>
        <v>0</v>
      </c>
      <c r="L43" s="36"/>
      <c r="M43" s="38">
        <f t="shared" si="2"/>
        <v>0</v>
      </c>
      <c r="N43" s="39">
        <v>0</v>
      </c>
      <c r="O43" s="37">
        <f t="shared" si="3"/>
        <v>0</v>
      </c>
      <c r="P43" s="40">
        <f t="shared" si="4"/>
        <v>0</v>
      </c>
      <c r="Q43" s="37">
        <f t="shared" si="5"/>
        <v>0</v>
      </c>
      <c r="R43" s="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>
        <f t="shared" si="6"/>
        <v>0</v>
      </c>
    </row>
    <row r="44" spans="1:75" ht="20.100000000000001" customHeight="1" x14ac:dyDescent="0.45">
      <c r="A44" s="26">
        <v>38</v>
      </c>
      <c r="B44" s="26" t="s">
        <v>47</v>
      </c>
      <c r="C44" s="26" t="s">
        <v>48</v>
      </c>
      <c r="D44" s="26"/>
      <c r="E44" s="26"/>
      <c r="F44" s="26"/>
      <c r="G44" s="33" t="s">
        <v>84</v>
      </c>
      <c r="H44" s="34" t="s">
        <v>50</v>
      </c>
      <c r="I44" s="35">
        <v>772.5</v>
      </c>
      <c r="J44" s="36">
        <v>6</v>
      </c>
      <c r="K44" s="37">
        <f t="shared" si="1"/>
        <v>4635</v>
      </c>
      <c r="L44" s="36"/>
      <c r="M44" s="38">
        <f t="shared" si="2"/>
        <v>0</v>
      </c>
      <c r="N44" s="39">
        <v>0</v>
      </c>
      <c r="O44" s="37">
        <f t="shared" si="3"/>
        <v>0</v>
      </c>
      <c r="P44" s="40">
        <f t="shared" si="4"/>
        <v>6</v>
      </c>
      <c r="Q44" s="37">
        <f t="shared" si="5"/>
        <v>4635</v>
      </c>
      <c r="R44" s="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>
        <f t="shared" si="6"/>
        <v>0</v>
      </c>
    </row>
    <row r="45" spans="1:75" ht="20.100000000000001" customHeight="1" x14ac:dyDescent="0.45">
      <c r="A45" s="47">
        <v>39</v>
      </c>
      <c r="B45" s="47" t="s">
        <v>47</v>
      </c>
      <c r="C45" s="48" t="s">
        <v>48</v>
      </c>
      <c r="D45" s="48"/>
      <c r="E45" s="48"/>
      <c r="F45" s="48"/>
      <c r="G45" s="33" t="s">
        <v>85</v>
      </c>
      <c r="H45" s="34" t="s">
        <v>50</v>
      </c>
      <c r="I45" s="35">
        <v>23.6</v>
      </c>
      <c r="J45" s="36">
        <v>15</v>
      </c>
      <c r="K45" s="37">
        <f t="shared" si="1"/>
        <v>354</v>
      </c>
      <c r="L45" s="36"/>
      <c r="M45" s="38">
        <f t="shared" si="2"/>
        <v>0</v>
      </c>
      <c r="N45" s="39">
        <v>5</v>
      </c>
      <c r="O45" s="37">
        <f t="shared" si="3"/>
        <v>118</v>
      </c>
      <c r="P45" s="40">
        <f t="shared" si="4"/>
        <v>10</v>
      </c>
      <c r="Q45" s="37">
        <f t="shared" si="5"/>
        <v>236</v>
      </c>
      <c r="R45" s="1"/>
      <c r="S45" s="41">
        <v>1</v>
      </c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>
        <v>2</v>
      </c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>
        <v>1</v>
      </c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>
        <v>1</v>
      </c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>
        <f t="shared" si="6"/>
        <v>5</v>
      </c>
    </row>
    <row r="46" spans="1:75" ht="20.100000000000001" customHeight="1" x14ac:dyDescent="0.45">
      <c r="A46" s="26">
        <v>40</v>
      </c>
      <c r="B46" s="26" t="s">
        <v>47</v>
      </c>
      <c r="C46" s="26" t="s">
        <v>48</v>
      </c>
      <c r="D46" s="26"/>
      <c r="E46" s="26"/>
      <c r="F46" s="26"/>
      <c r="G46" s="33" t="s">
        <v>85</v>
      </c>
      <c r="H46" s="34" t="s">
        <v>50</v>
      </c>
      <c r="I46" s="35">
        <v>24.78</v>
      </c>
      <c r="J46" s="36">
        <v>18</v>
      </c>
      <c r="K46" s="37">
        <f t="shared" si="1"/>
        <v>446.04</v>
      </c>
      <c r="L46" s="36"/>
      <c r="M46" s="38">
        <f t="shared" si="2"/>
        <v>0</v>
      </c>
      <c r="N46" s="39">
        <v>0</v>
      </c>
      <c r="O46" s="37">
        <f t="shared" si="3"/>
        <v>0</v>
      </c>
      <c r="P46" s="40">
        <f t="shared" si="4"/>
        <v>18</v>
      </c>
      <c r="Q46" s="37">
        <f t="shared" si="5"/>
        <v>446.04</v>
      </c>
      <c r="R46" s="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>
        <f t="shared" si="6"/>
        <v>0</v>
      </c>
    </row>
    <row r="47" spans="1:75" ht="20.100000000000001" customHeight="1" x14ac:dyDescent="0.45">
      <c r="A47" s="26">
        <v>41</v>
      </c>
      <c r="B47" s="26" t="s">
        <v>47</v>
      </c>
      <c r="C47" s="26" t="s">
        <v>48</v>
      </c>
      <c r="D47" s="26"/>
      <c r="E47" s="26"/>
      <c r="F47" s="26"/>
      <c r="G47" s="33" t="s">
        <v>85</v>
      </c>
      <c r="H47" s="34" t="s">
        <v>50</v>
      </c>
      <c r="I47" s="35">
        <v>34.22</v>
      </c>
      <c r="J47" s="36">
        <v>0</v>
      </c>
      <c r="K47" s="37">
        <f t="shared" si="1"/>
        <v>0</v>
      </c>
      <c r="L47" s="36"/>
      <c r="M47" s="38">
        <f t="shared" si="2"/>
        <v>0</v>
      </c>
      <c r="N47" s="39">
        <v>0</v>
      </c>
      <c r="O47" s="37">
        <f t="shared" si="3"/>
        <v>0</v>
      </c>
      <c r="P47" s="40">
        <f t="shared" si="4"/>
        <v>0</v>
      </c>
      <c r="Q47" s="37">
        <f t="shared" si="5"/>
        <v>0</v>
      </c>
      <c r="R47" s="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>
        <f t="shared" si="6"/>
        <v>0</v>
      </c>
    </row>
    <row r="48" spans="1:75" ht="20.100000000000001" customHeight="1" x14ac:dyDescent="0.45">
      <c r="A48" s="26">
        <v>42</v>
      </c>
      <c r="B48" s="26" t="s">
        <v>47</v>
      </c>
      <c r="C48" s="26" t="s">
        <v>48</v>
      </c>
      <c r="D48" s="26"/>
      <c r="E48" s="26"/>
      <c r="F48" s="26"/>
      <c r="G48" s="33" t="s">
        <v>86</v>
      </c>
      <c r="H48" s="34" t="s">
        <v>50</v>
      </c>
      <c r="I48" s="35">
        <v>230.1</v>
      </c>
      <c r="J48" s="36">
        <v>20</v>
      </c>
      <c r="K48" s="37">
        <f t="shared" si="1"/>
        <v>4602</v>
      </c>
      <c r="L48" s="36"/>
      <c r="M48" s="38">
        <f t="shared" si="2"/>
        <v>0</v>
      </c>
      <c r="N48" s="39">
        <v>0</v>
      </c>
      <c r="O48" s="37">
        <f t="shared" si="3"/>
        <v>0</v>
      </c>
      <c r="P48" s="40">
        <f t="shared" si="4"/>
        <v>20</v>
      </c>
      <c r="Q48" s="37">
        <f t="shared" si="5"/>
        <v>4602</v>
      </c>
      <c r="R48" s="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>
        <f t="shared" si="6"/>
        <v>0</v>
      </c>
      <c r="BW48" s="50"/>
    </row>
    <row r="49" spans="1:75" ht="20.100000000000001" customHeight="1" x14ac:dyDescent="0.45">
      <c r="A49" s="26">
        <v>43</v>
      </c>
      <c r="B49" s="26" t="s">
        <v>47</v>
      </c>
      <c r="C49" s="26" t="s">
        <v>48</v>
      </c>
      <c r="D49" s="26"/>
      <c r="E49" s="26"/>
      <c r="F49" s="26"/>
      <c r="G49" s="33" t="s">
        <v>86</v>
      </c>
      <c r="H49" s="34" t="s">
        <v>50</v>
      </c>
      <c r="I49" s="35">
        <v>265.5</v>
      </c>
      <c r="J49" s="36">
        <v>4</v>
      </c>
      <c r="K49" s="37">
        <f t="shared" si="1"/>
        <v>1062</v>
      </c>
      <c r="L49" s="36"/>
      <c r="M49" s="38">
        <f t="shared" si="2"/>
        <v>0</v>
      </c>
      <c r="N49" s="39">
        <v>4</v>
      </c>
      <c r="O49" s="37">
        <f t="shared" si="3"/>
        <v>1062</v>
      </c>
      <c r="P49" s="40">
        <f t="shared" si="4"/>
        <v>0</v>
      </c>
      <c r="Q49" s="37">
        <f t="shared" si="5"/>
        <v>0</v>
      </c>
      <c r="R49" s="1"/>
      <c r="S49" s="41">
        <v>1</v>
      </c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>
        <v>1</v>
      </c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>
        <v>1</v>
      </c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>
        <v>1</v>
      </c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>
        <f t="shared" si="6"/>
        <v>4</v>
      </c>
      <c r="BW49" s="50"/>
    </row>
    <row r="50" spans="1:75" ht="20.100000000000001" customHeight="1" x14ac:dyDescent="0.45">
      <c r="A50" s="26">
        <v>44</v>
      </c>
      <c r="B50" s="26" t="s">
        <v>47</v>
      </c>
      <c r="C50" s="26" t="s">
        <v>48</v>
      </c>
      <c r="D50" s="26"/>
      <c r="E50" s="26"/>
      <c r="F50" s="26"/>
      <c r="G50" s="33" t="s">
        <v>87</v>
      </c>
      <c r="H50" s="34" t="s">
        <v>88</v>
      </c>
      <c r="I50" s="35">
        <v>66.866600000000005</v>
      </c>
      <c r="J50" s="36">
        <v>12</v>
      </c>
      <c r="K50" s="37">
        <f t="shared" si="1"/>
        <v>802.39920000000006</v>
      </c>
      <c r="L50" s="36"/>
      <c r="M50" s="38">
        <f t="shared" si="2"/>
        <v>0</v>
      </c>
      <c r="N50" s="39">
        <v>0</v>
      </c>
      <c r="O50" s="37">
        <f t="shared" si="3"/>
        <v>0</v>
      </c>
      <c r="P50" s="40">
        <f t="shared" si="4"/>
        <v>12</v>
      </c>
      <c r="Q50" s="37">
        <f t="shared" si="5"/>
        <v>802.39920000000006</v>
      </c>
      <c r="R50" s="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>
        <f t="shared" si="6"/>
        <v>0</v>
      </c>
      <c r="BW50" s="50"/>
    </row>
    <row r="51" spans="1:75" ht="20.100000000000001" customHeight="1" x14ac:dyDescent="0.45">
      <c r="A51" s="26">
        <v>45</v>
      </c>
      <c r="B51" s="26" t="s">
        <v>47</v>
      </c>
      <c r="C51" s="26" t="s">
        <v>48</v>
      </c>
      <c r="D51" s="26"/>
      <c r="E51" s="26"/>
      <c r="F51" s="26"/>
      <c r="G51" s="33" t="s">
        <v>87</v>
      </c>
      <c r="H51" s="34" t="s">
        <v>88</v>
      </c>
      <c r="I51" s="35">
        <v>94.4</v>
      </c>
      <c r="J51" s="36">
        <v>2</v>
      </c>
      <c r="K51" s="37">
        <f t="shared" si="1"/>
        <v>188.8</v>
      </c>
      <c r="L51" s="36"/>
      <c r="M51" s="38">
        <f t="shared" si="2"/>
        <v>0</v>
      </c>
      <c r="N51" s="39">
        <v>0</v>
      </c>
      <c r="O51" s="37">
        <f t="shared" si="3"/>
        <v>0</v>
      </c>
      <c r="P51" s="40">
        <f t="shared" si="4"/>
        <v>2</v>
      </c>
      <c r="Q51" s="37">
        <f t="shared" si="5"/>
        <v>188.8</v>
      </c>
      <c r="R51" s="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>
        <f t="shared" si="6"/>
        <v>0</v>
      </c>
      <c r="BW51" s="50"/>
    </row>
    <row r="52" spans="1:75" ht="20.100000000000001" customHeight="1" x14ac:dyDescent="0.45">
      <c r="A52" s="26">
        <v>46</v>
      </c>
      <c r="B52" s="26" t="s">
        <v>47</v>
      </c>
      <c r="C52" s="26" t="s">
        <v>48</v>
      </c>
      <c r="D52" s="26"/>
      <c r="E52" s="26"/>
      <c r="F52" s="26"/>
      <c r="G52" s="33" t="s">
        <v>89</v>
      </c>
      <c r="H52" s="34" t="s">
        <v>50</v>
      </c>
      <c r="I52" s="35">
        <v>490</v>
      </c>
      <c r="J52" s="36">
        <v>5</v>
      </c>
      <c r="K52" s="37">
        <f t="shared" si="1"/>
        <v>2450</v>
      </c>
      <c r="L52" s="36"/>
      <c r="M52" s="38">
        <f t="shared" si="2"/>
        <v>0</v>
      </c>
      <c r="N52" s="39">
        <v>1</v>
      </c>
      <c r="O52" s="37">
        <f t="shared" si="3"/>
        <v>490</v>
      </c>
      <c r="P52" s="40">
        <f t="shared" si="4"/>
        <v>4</v>
      </c>
      <c r="Q52" s="37">
        <f t="shared" si="5"/>
        <v>1960</v>
      </c>
      <c r="R52" s="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>
        <v>1</v>
      </c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>
        <f t="shared" si="6"/>
        <v>1</v>
      </c>
      <c r="BW52" s="50"/>
    </row>
    <row r="53" spans="1:75" ht="20.100000000000001" customHeight="1" x14ac:dyDescent="0.45">
      <c r="A53" s="26">
        <v>47</v>
      </c>
      <c r="B53" s="26" t="s">
        <v>47</v>
      </c>
      <c r="C53" s="26" t="s">
        <v>48</v>
      </c>
      <c r="D53" s="26"/>
      <c r="E53" s="26"/>
      <c r="F53" s="26"/>
      <c r="G53" s="33" t="s">
        <v>89</v>
      </c>
      <c r="H53" s="34" t="s">
        <v>50</v>
      </c>
      <c r="I53" s="35">
        <v>391.76</v>
      </c>
      <c r="J53" s="36">
        <v>11</v>
      </c>
      <c r="K53" s="37">
        <f t="shared" si="1"/>
        <v>4309.3599999999997</v>
      </c>
      <c r="L53" s="36"/>
      <c r="M53" s="38">
        <f t="shared" si="2"/>
        <v>0</v>
      </c>
      <c r="N53" s="39">
        <v>0</v>
      </c>
      <c r="O53" s="37">
        <f t="shared" si="3"/>
        <v>0</v>
      </c>
      <c r="P53" s="40">
        <f t="shared" si="4"/>
        <v>11</v>
      </c>
      <c r="Q53" s="37">
        <f t="shared" si="5"/>
        <v>4309.3599999999997</v>
      </c>
      <c r="R53" s="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>
        <f t="shared" si="6"/>
        <v>0</v>
      </c>
      <c r="BW53" s="50"/>
    </row>
    <row r="54" spans="1:75" ht="19.5" customHeight="1" x14ac:dyDescent="0.45">
      <c r="A54" s="26">
        <v>48</v>
      </c>
      <c r="B54" s="26" t="s">
        <v>47</v>
      </c>
      <c r="C54" s="26" t="s">
        <v>48</v>
      </c>
      <c r="D54" s="26"/>
      <c r="E54" s="26"/>
      <c r="F54" s="26"/>
      <c r="G54" s="33" t="s">
        <v>90</v>
      </c>
      <c r="H54" s="34" t="s">
        <v>50</v>
      </c>
      <c r="I54" s="35">
        <v>250</v>
      </c>
      <c r="J54" s="36">
        <v>9</v>
      </c>
      <c r="K54" s="37">
        <f t="shared" si="1"/>
        <v>2250</v>
      </c>
      <c r="L54" s="36"/>
      <c r="M54" s="38">
        <f t="shared" si="2"/>
        <v>0</v>
      </c>
      <c r="N54" s="39">
        <v>0</v>
      </c>
      <c r="O54" s="37">
        <f t="shared" si="3"/>
        <v>0</v>
      </c>
      <c r="P54" s="40">
        <f t="shared" si="4"/>
        <v>9</v>
      </c>
      <c r="Q54" s="37">
        <f t="shared" si="5"/>
        <v>2250</v>
      </c>
      <c r="R54" s="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>
        <f t="shared" si="6"/>
        <v>0</v>
      </c>
    </row>
    <row r="55" spans="1:75" ht="21" customHeight="1" x14ac:dyDescent="0.45">
      <c r="A55" s="26">
        <v>49</v>
      </c>
      <c r="B55" s="26" t="s">
        <v>47</v>
      </c>
      <c r="C55" s="26" t="s">
        <v>48</v>
      </c>
      <c r="D55" s="26"/>
      <c r="E55" s="26"/>
      <c r="F55" s="26"/>
      <c r="G55" s="33" t="s">
        <v>91</v>
      </c>
      <c r="H55" s="34" t="s">
        <v>50</v>
      </c>
      <c r="I55" s="35">
        <v>140</v>
      </c>
      <c r="J55" s="36">
        <v>2</v>
      </c>
      <c r="K55" s="37">
        <f t="shared" si="1"/>
        <v>280</v>
      </c>
      <c r="L55" s="36"/>
      <c r="M55" s="38">
        <f t="shared" si="2"/>
        <v>0</v>
      </c>
      <c r="N55" s="39">
        <v>0</v>
      </c>
      <c r="O55" s="37">
        <f t="shared" si="3"/>
        <v>0</v>
      </c>
      <c r="P55" s="40">
        <f t="shared" si="4"/>
        <v>2</v>
      </c>
      <c r="Q55" s="37">
        <f t="shared" si="5"/>
        <v>280</v>
      </c>
      <c r="R55" s="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>
        <f t="shared" si="6"/>
        <v>0</v>
      </c>
    </row>
    <row r="56" spans="1:75" ht="21" customHeight="1" x14ac:dyDescent="0.45">
      <c r="A56" s="26">
        <v>50</v>
      </c>
      <c r="B56" s="26" t="s">
        <v>92</v>
      </c>
      <c r="C56" s="26" t="s">
        <v>93</v>
      </c>
      <c r="D56" s="26"/>
      <c r="E56" s="26"/>
      <c r="F56" s="26"/>
      <c r="G56" s="33" t="s">
        <v>94</v>
      </c>
      <c r="H56" s="34" t="s">
        <v>58</v>
      </c>
      <c r="I56" s="35">
        <v>82.01</v>
      </c>
      <c r="J56" s="36">
        <v>121</v>
      </c>
      <c r="K56" s="37">
        <f t="shared" si="1"/>
        <v>9923.2100000000009</v>
      </c>
      <c r="L56" s="36"/>
      <c r="M56" s="38">
        <f t="shared" si="2"/>
        <v>0</v>
      </c>
      <c r="N56" s="39">
        <v>0</v>
      </c>
      <c r="O56" s="37">
        <f t="shared" si="3"/>
        <v>0</v>
      </c>
      <c r="P56" s="40">
        <f t="shared" si="4"/>
        <v>121</v>
      </c>
      <c r="Q56" s="37">
        <f t="shared" si="5"/>
        <v>9923.2100000000009</v>
      </c>
      <c r="R56" s="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>
        <f t="shared" si="6"/>
        <v>0</v>
      </c>
    </row>
    <row r="57" spans="1:75" ht="21" customHeight="1" x14ac:dyDescent="0.45">
      <c r="A57" s="26">
        <v>51</v>
      </c>
      <c r="B57" s="26" t="s">
        <v>92</v>
      </c>
      <c r="C57" s="26" t="s">
        <v>93</v>
      </c>
      <c r="D57" s="26"/>
      <c r="E57" s="26"/>
      <c r="F57" s="26"/>
      <c r="G57" s="33" t="s">
        <v>95</v>
      </c>
      <c r="H57" s="34" t="s">
        <v>58</v>
      </c>
      <c r="I57" s="35">
        <v>112.1</v>
      </c>
      <c r="J57" s="36">
        <v>65</v>
      </c>
      <c r="K57" s="37">
        <f t="shared" si="1"/>
        <v>7286.5</v>
      </c>
      <c r="L57" s="36"/>
      <c r="M57" s="38">
        <f t="shared" si="2"/>
        <v>0</v>
      </c>
      <c r="N57" s="39">
        <v>2</v>
      </c>
      <c r="O57" s="37">
        <f t="shared" si="3"/>
        <v>224.2</v>
      </c>
      <c r="P57" s="40">
        <f t="shared" si="4"/>
        <v>63</v>
      </c>
      <c r="Q57" s="37">
        <f t="shared" si="5"/>
        <v>7062.2999999999993</v>
      </c>
      <c r="R57" s="1"/>
      <c r="S57" s="41"/>
      <c r="T57" s="41"/>
      <c r="U57" s="41"/>
      <c r="V57" s="41"/>
      <c r="W57" s="41"/>
      <c r="X57" s="41"/>
      <c r="Y57" s="41"/>
      <c r="Z57" s="41"/>
      <c r="AA57" s="41">
        <v>1</v>
      </c>
      <c r="AB57" s="41"/>
      <c r="AC57" s="41"/>
      <c r="AD57" s="41"/>
      <c r="AE57" s="41"/>
      <c r="AF57" s="41"/>
      <c r="AG57" s="41"/>
      <c r="AH57" s="41">
        <v>1</v>
      </c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>
        <f t="shared" si="6"/>
        <v>2</v>
      </c>
    </row>
    <row r="58" spans="1:75" ht="21" customHeight="1" x14ac:dyDescent="0.45">
      <c r="A58" s="26">
        <v>52</v>
      </c>
      <c r="B58" s="26" t="s">
        <v>92</v>
      </c>
      <c r="C58" s="26" t="s">
        <v>93</v>
      </c>
      <c r="D58" s="26"/>
      <c r="E58" s="26"/>
      <c r="F58" s="26"/>
      <c r="G58" s="33" t="s">
        <v>96</v>
      </c>
      <c r="H58" s="34" t="s">
        <v>50</v>
      </c>
      <c r="I58" s="35">
        <v>16.767800000000001</v>
      </c>
      <c r="J58" s="36">
        <v>477</v>
      </c>
      <c r="K58" s="37">
        <f t="shared" si="1"/>
        <v>7998.240600000001</v>
      </c>
      <c r="L58" s="36"/>
      <c r="M58" s="38">
        <f t="shared" si="2"/>
        <v>0</v>
      </c>
      <c r="N58" s="39">
        <v>0</v>
      </c>
      <c r="O58" s="37">
        <f t="shared" si="3"/>
        <v>0</v>
      </c>
      <c r="P58" s="40">
        <f t="shared" si="4"/>
        <v>477</v>
      </c>
      <c r="Q58" s="37">
        <f t="shared" si="5"/>
        <v>7998.240600000001</v>
      </c>
      <c r="R58" s="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>
        <f t="shared" si="6"/>
        <v>0</v>
      </c>
    </row>
    <row r="59" spans="1:75" ht="20.100000000000001" customHeight="1" x14ac:dyDescent="0.45">
      <c r="A59" s="26">
        <v>53</v>
      </c>
      <c r="B59" s="26" t="s">
        <v>97</v>
      </c>
      <c r="C59" s="26" t="s">
        <v>98</v>
      </c>
      <c r="D59" s="26"/>
      <c r="E59" s="26"/>
      <c r="F59" s="26"/>
      <c r="G59" s="33" t="s">
        <v>99</v>
      </c>
      <c r="H59" s="34" t="s">
        <v>50</v>
      </c>
      <c r="I59" s="35">
        <v>177</v>
      </c>
      <c r="J59" s="36">
        <v>200</v>
      </c>
      <c r="K59" s="37">
        <f t="shared" si="1"/>
        <v>35400</v>
      </c>
      <c r="L59" s="36"/>
      <c r="M59" s="38">
        <f t="shared" si="2"/>
        <v>0</v>
      </c>
      <c r="N59" s="39">
        <v>0</v>
      </c>
      <c r="O59" s="37">
        <f t="shared" si="3"/>
        <v>0</v>
      </c>
      <c r="P59" s="40">
        <f t="shared" si="4"/>
        <v>200</v>
      </c>
      <c r="Q59" s="37">
        <f t="shared" si="5"/>
        <v>35400</v>
      </c>
      <c r="R59" s="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>
        <f t="shared" si="6"/>
        <v>0</v>
      </c>
    </row>
    <row r="60" spans="1:75" ht="20.100000000000001" customHeight="1" x14ac:dyDescent="0.45">
      <c r="A60" s="26">
        <v>54</v>
      </c>
      <c r="B60" s="26" t="s">
        <v>97</v>
      </c>
      <c r="C60" s="26" t="s">
        <v>98</v>
      </c>
      <c r="D60" s="26" t="s">
        <v>66</v>
      </c>
      <c r="E60" s="26"/>
      <c r="F60" s="26"/>
      <c r="G60" s="33" t="s">
        <v>99</v>
      </c>
      <c r="H60" s="34" t="s">
        <v>50</v>
      </c>
      <c r="I60" s="35">
        <v>177</v>
      </c>
      <c r="J60" s="36">
        <v>58</v>
      </c>
      <c r="K60" s="37">
        <f t="shared" si="1"/>
        <v>10266</v>
      </c>
      <c r="L60" s="36"/>
      <c r="M60" s="38">
        <f t="shared" si="2"/>
        <v>0</v>
      </c>
      <c r="N60" s="39">
        <v>48</v>
      </c>
      <c r="O60" s="37">
        <f t="shared" si="3"/>
        <v>8496</v>
      </c>
      <c r="P60" s="40">
        <f t="shared" si="4"/>
        <v>10</v>
      </c>
      <c r="Q60" s="37">
        <f t="shared" si="5"/>
        <v>1770</v>
      </c>
      <c r="R60" s="1"/>
      <c r="S60" s="41">
        <v>12</v>
      </c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>
        <v>12</v>
      </c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>
        <v>12</v>
      </c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>
        <v>12</v>
      </c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>
        <f t="shared" si="6"/>
        <v>48</v>
      </c>
    </row>
    <row r="61" spans="1:75" ht="20.100000000000001" customHeight="1" x14ac:dyDescent="0.45">
      <c r="A61" s="26">
        <v>55</v>
      </c>
      <c r="B61" s="26" t="s">
        <v>97</v>
      </c>
      <c r="C61" s="26" t="s">
        <v>98</v>
      </c>
      <c r="D61" s="26"/>
      <c r="E61" s="26"/>
      <c r="F61" s="26"/>
      <c r="G61" s="33" t="s">
        <v>100</v>
      </c>
      <c r="H61" s="34" t="s">
        <v>50</v>
      </c>
      <c r="I61" s="35">
        <v>159.30000000000001</v>
      </c>
      <c r="J61" s="36">
        <v>0</v>
      </c>
      <c r="K61" s="37">
        <f t="shared" si="1"/>
        <v>0</v>
      </c>
      <c r="L61" s="36"/>
      <c r="M61" s="38">
        <f t="shared" si="2"/>
        <v>0</v>
      </c>
      <c r="N61" s="39">
        <v>0</v>
      </c>
      <c r="O61" s="37">
        <f t="shared" si="3"/>
        <v>0</v>
      </c>
      <c r="P61" s="40">
        <f t="shared" si="4"/>
        <v>0</v>
      </c>
      <c r="Q61" s="37">
        <f t="shared" si="5"/>
        <v>0</v>
      </c>
      <c r="R61" s="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>
        <f t="shared" si="6"/>
        <v>0</v>
      </c>
    </row>
    <row r="62" spans="1:75" ht="20.100000000000001" customHeight="1" x14ac:dyDescent="0.45">
      <c r="A62" s="26">
        <v>56</v>
      </c>
      <c r="B62" s="26" t="s">
        <v>97</v>
      </c>
      <c r="C62" s="26" t="s">
        <v>98</v>
      </c>
      <c r="D62" s="26"/>
      <c r="E62" s="26"/>
      <c r="F62" s="26"/>
      <c r="G62" s="33" t="s">
        <v>100</v>
      </c>
      <c r="H62" s="34" t="s">
        <v>50</v>
      </c>
      <c r="I62" s="35">
        <v>206.5</v>
      </c>
      <c r="J62" s="36">
        <v>40</v>
      </c>
      <c r="K62" s="37">
        <f t="shared" si="1"/>
        <v>8260</v>
      </c>
      <c r="L62" s="36"/>
      <c r="M62" s="38">
        <f t="shared" si="2"/>
        <v>0</v>
      </c>
      <c r="N62" s="39">
        <v>5</v>
      </c>
      <c r="O62" s="37">
        <f t="shared" si="3"/>
        <v>1032.5</v>
      </c>
      <c r="P62" s="40">
        <f t="shared" si="4"/>
        <v>35</v>
      </c>
      <c r="Q62" s="37">
        <f t="shared" si="5"/>
        <v>7227.5</v>
      </c>
      <c r="R62" s="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>
        <v>1</v>
      </c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>
        <v>4</v>
      </c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>
        <f t="shared" si="6"/>
        <v>5</v>
      </c>
    </row>
    <row r="63" spans="1:75" ht="20.100000000000001" customHeight="1" x14ac:dyDescent="0.45">
      <c r="A63" s="26">
        <v>57</v>
      </c>
      <c r="B63" s="26" t="s">
        <v>97</v>
      </c>
      <c r="C63" s="26" t="s">
        <v>98</v>
      </c>
      <c r="D63" s="26" t="s">
        <v>66</v>
      </c>
      <c r="E63" s="26"/>
      <c r="F63" s="26"/>
      <c r="G63" s="33" t="s">
        <v>100</v>
      </c>
      <c r="H63" s="34" t="s">
        <v>50</v>
      </c>
      <c r="I63" s="35">
        <v>206.5</v>
      </c>
      <c r="J63" s="36">
        <v>17</v>
      </c>
      <c r="K63" s="37">
        <f t="shared" si="1"/>
        <v>3510.5</v>
      </c>
      <c r="L63" s="36"/>
      <c r="M63" s="38">
        <f t="shared" si="2"/>
        <v>0</v>
      </c>
      <c r="N63" s="39">
        <v>17</v>
      </c>
      <c r="O63" s="37">
        <f t="shared" si="3"/>
        <v>3510.5</v>
      </c>
      <c r="P63" s="40">
        <f t="shared" si="4"/>
        <v>0</v>
      </c>
      <c r="Q63" s="37">
        <f t="shared" si="5"/>
        <v>0</v>
      </c>
      <c r="R63" s="1"/>
      <c r="S63" s="41">
        <v>6</v>
      </c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>
        <v>6</v>
      </c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>
        <v>5</v>
      </c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>
        <f t="shared" si="6"/>
        <v>17</v>
      </c>
    </row>
    <row r="64" spans="1:75" ht="20.100000000000001" customHeight="1" x14ac:dyDescent="0.45">
      <c r="A64" s="26">
        <v>58</v>
      </c>
      <c r="B64" s="26" t="s">
        <v>47</v>
      </c>
      <c r="C64" s="26" t="s">
        <v>48</v>
      </c>
      <c r="D64" s="26"/>
      <c r="E64" s="26"/>
      <c r="F64" s="26"/>
      <c r="G64" s="33" t="s">
        <v>101</v>
      </c>
      <c r="H64" s="34" t="s">
        <v>102</v>
      </c>
      <c r="I64" s="35">
        <v>171.1</v>
      </c>
      <c r="J64" s="36">
        <v>25</v>
      </c>
      <c r="K64" s="37">
        <f t="shared" si="1"/>
        <v>4277.5</v>
      </c>
      <c r="L64" s="36"/>
      <c r="M64" s="38">
        <f t="shared" si="2"/>
        <v>0</v>
      </c>
      <c r="N64" s="39">
        <v>0</v>
      </c>
      <c r="O64" s="37">
        <f t="shared" si="3"/>
        <v>0</v>
      </c>
      <c r="P64" s="40">
        <f t="shared" si="4"/>
        <v>25</v>
      </c>
      <c r="Q64" s="37">
        <f t="shared" si="5"/>
        <v>4277.5</v>
      </c>
      <c r="R64" s="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>
        <f t="shared" si="6"/>
        <v>0</v>
      </c>
    </row>
    <row r="65" spans="1:72" ht="20.100000000000001" customHeight="1" x14ac:dyDescent="0.45">
      <c r="A65" s="26">
        <v>59</v>
      </c>
      <c r="B65" s="26" t="s">
        <v>47</v>
      </c>
      <c r="C65" s="26" t="s">
        <v>48</v>
      </c>
      <c r="D65" s="26"/>
      <c r="E65" s="26"/>
      <c r="F65" s="26"/>
      <c r="G65" s="33" t="s">
        <v>101</v>
      </c>
      <c r="H65" s="34" t="s">
        <v>103</v>
      </c>
      <c r="I65" s="35">
        <v>46.02</v>
      </c>
      <c r="J65" s="36">
        <v>9</v>
      </c>
      <c r="K65" s="37">
        <f t="shared" si="1"/>
        <v>414.18</v>
      </c>
      <c r="L65" s="36"/>
      <c r="M65" s="38">
        <f t="shared" si="2"/>
        <v>0</v>
      </c>
      <c r="N65" s="39">
        <v>1</v>
      </c>
      <c r="O65" s="37">
        <f t="shared" si="3"/>
        <v>46.02</v>
      </c>
      <c r="P65" s="40">
        <f t="shared" si="4"/>
        <v>8</v>
      </c>
      <c r="Q65" s="37">
        <f t="shared" si="5"/>
        <v>368.16</v>
      </c>
      <c r="R65" s="1"/>
      <c r="S65" s="41">
        <v>1</v>
      </c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>
        <f t="shared" si="6"/>
        <v>1</v>
      </c>
    </row>
    <row r="66" spans="1:72" ht="19.5" customHeight="1" x14ac:dyDescent="0.45">
      <c r="A66" s="26">
        <v>60</v>
      </c>
      <c r="B66" s="26" t="s">
        <v>47</v>
      </c>
      <c r="C66" s="26" t="s">
        <v>48</v>
      </c>
      <c r="D66" s="26"/>
      <c r="E66" s="26"/>
      <c r="F66" s="26"/>
      <c r="G66" s="33" t="s">
        <v>104</v>
      </c>
      <c r="H66" s="34" t="s">
        <v>50</v>
      </c>
      <c r="I66" s="35">
        <v>59</v>
      </c>
      <c r="J66" s="36">
        <v>50</v>
      </c>
      <c r="K66" s="37">
        <f t="shared" si="1"/>
        <v>2950</v>
      </c>
      <c r="L66" s="36"/>
      <c r="M66" s="38">
        <f t="shared" si="2"/>
        <v>0</v>
      </c>
      <c r="N66" s="39">
        <v>0</v>
      </c>
      <c r="O66" s="37">
        <f t="shared" si="3"/>
        <v>0</v>
      </c>
      <c r="P66" s="40">
        <f t="shared" si="4"/>
        <v>50</v>
      </c>
      <c r="Q66" s="37">
        <f t="shared" si="5"/>
        <v>2950</v>
      </c>
      <c r="R66" s="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>
        <f t="shared" si="6"/>
        <v>0</v>
      </c>
    </row>
    <row r="67" spans="1:72" ht="19.5" customHeight="1" x14ac:dyDescent="0.45">
      <c r="A67" s="26">
        <v>61</v>
      </c>
      <c r="B67" s="26" t="s">
        <v>47</v>
      </c>
      <c r="C67" s="26" t="s">
        <v>48</v>
      </c>
      <c r="D67" s="26"/>
      <c r="E67" s="26"/>
      <c r="F67" s="26"/>
      <c r="G67" s="33" t="s">
        <v>104</v>
      </c>
      <c r="H67" s="34" t="s">
        <v>50</v>
      </c>
      <c r="I67" s="35">
        <v>53.1</v>
      </c>
      <c r="J67" s="36">
        <v>0</v>
      </c>
      <c r="K67" s="37">
        <f t="shared" si="1"/>
        <v>0</v>
      </c>
      <c r="L67" s="36"/>
      <c r="M67" s="38">
        <f t="shared" si="2"/>
        <v>0</v>
      </c>
      <c r="N67" s="39">
        <v>0</v>
      </c>
      <c r="O67" s="37">
        <f t="shared" si="3"/>
        <v>0</v>
      </c>
      <c r="P67" s="40">
        <f t="shared" si="4"/>
        <v>0</v>
      </c>
      <c r="Q67" s="37">
        <f t="shared" si="5"/>
        <v>0</v>
      </c>
      <c r="R67" s="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>
        <f t="shared" si="6"/>
        <v>0</v>
      </c>
    </row>
    <row r="68" spans="1:72" ht="19.5" customHeight="1" x14ac:dyDescent="0.45">
      <c r="A68" s="26">
        <v>62</v>
      </c>
      <c r="B68" s="26" t="s">
        <v>47</v>
      </c>
      <c r="C68" s="26" t="s">
        <v>48</v>
      </c>
      <c r="D68" s="26"/>
      <c r="E68" s="26"/>
      <c r="F68" s="26"/>
      <c r="G68" s="33" t="s">
        <v>104</v>
      </c>
      <c r="H68" s="34" t="s">
        <v>50</v>
      </c>
      <c r="I68" s="35">
        <v>56.64</v>
      </c>
      <c r="J68" s="36">
        <v>48</v>
      </c>
      <c r="K68" s="37">
        <f t="shared" si="1"/>
        <v>2718.7200000000003</v>
      </c>
      <c r="L68" s="36"/>
      <c r="M68" s="38">
        <f t="shared" si="2"/>
        <v>0</v>
      </c>
      <c r="N68" s="39">
        <v>16</v>
      </c>
      <c r="O68" s="37">
        <f t="shared" si="3"/>
        <v>906.24</v>
      </c>
      <c r="P68" s="40">
        <f t="shared" si="4"/>
        <v>32</v>
      </c>
      <c r="Q68" s="37">
        <f t="shared" si="5"/>
        <v>1812.48</v>
      </c>
      <c r="R68" s="1"/>
      <c r="S68" s="41">
        <v>4</v>
      </c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>
        <v>4</v>
      </c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>
        <v>4</v>
      </c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>
        <v>4</v>
      </c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>
        <f t="shared" si="6"/>
        <v>16</v>
      </c>
    </row>
    <row r="69" spans="1:72" ht="19.5" customHeight="1" x14ac:dyDescent="0.45">
      <c r="A69" s="26">
        <v>63</v>
      </c>
      <c r="B69" s="26" t="s">
        <v>47</v>
      </c>
      <c r="C69" s="26" t="s">
        <v>48</v>
      </c>
      <c r="D69" s="26"/>
      <c r="E69" s="26"/>
      <c r="F69" s="26"/>
      <c r="G69" s="33" t="s">
        <v>105</v>
      </c>
      <c r="H69" s="34" t="s">
        <v>50</v>
      </c>
      <c r="I69" s="35">
        <v>265.5</v>
      </c>
      <c r="J69" s="36">
        <v>12</v>
      </c>
      <c r="K69" s="37">
        <f t="shared" si="1"/>
        <v>3186</v>
      </c>
      <c r="L69" s="36"/>
      <c r="M69" s="38">
        <f t="shared" si="2"/>
        <v>0</v>
      </c>
      <c r="N69" s="39">
        <v>0</v>
      </c>
      <c r="O69" s="37">
        <f t="shared" si="3"/>
        <v>0</v>
      </c>
      <c r="P69" s="40">
        <f t="shared" si="4"/>
        <v>12</v>
      </c>
      <c r="Q69" s="37">
        <f t="shared" si="5"/>
        <v>3186</v>
      </c>
      <c r="R69" s="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>
        <f t="shared" si="6"/>
        <v>0</v>
      </c>
    </row>
    <row r="70" spans="1:72" ht="20.25" customHeight="1" x14ac:dyDescent="0.45">
      <c r="A70" s="26">
        <v>64</v>
      </c>
      <c r="B70" s="26" t="s">
        <v>47</v>
      </c>
      <c r="C70" s="26" t="s">
        <v>48</v>
      </c>
      <c r="D70" s="26"/>
      <c r="E70" s="26"/>
      <c r="F70" s="26"/>
      <c r="G70" s="33" t="s">
        <v>106</v>
      </c>
      <c r="H70" s="34" t="s">
        <v>50</v>
      </c>
      <c r="I70" s="35">
        <v>581.74</v>
      </c>
      <c r="J70" s="36">
        <v>1</v>
      </c>
      <c r="K70" s="37">
        <f t="shared" si="1"/>
        <v>581.74</v>
      </c>
      <c r="L70" s="36"/>
      <c r="M70" s="38">
        <f t="shared" si="2"/>
        <v>0</v>
      </c>
      <c r="N70" s="39">
        <v>0</v>
      </c>
      <c r="O70" s="37">
        <f t="shared" si="3"/>
        <v>0</v>
      </c>
      <c r="P70" s="40">
        <f t="shared" si="4"/>
        <v>1</v>
      </c>
      <c r="Q70" s="37">
        <f t="shared" si="5"/>
        <v>581.74</v>
      </c>
      <c r="R70" s="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>
        <f t="shared" si="6"/>
        <v>0</v>
      </c>
    </row>
    <row r="71" spans="1:72" ht="20.25" customHeight="1" x14ac:dyDescent="0.45">
      <c r="A71" s="26">
        <v>65</v>
      </c>
      <c r="B71" s="26" t="s">
        <v>47</v>
      </c>
      <c r="C71" s="26" t="s">
        <v>48</v>
      </c>
      <c r="D71" s="26"/>
      <c r="E71" s="26"/>
      <c r="F71" s="26"/>
      <c r="G71" s="33" t="s">
        <v>106</v>
      </c>
      <c r="H71" s="34" t="s">
        <v>50</v>
      </c>
      <c r="I71" s="35">
        <v>560.5</v>
      </c>
      <c r="J71" s="36"/>
      <c r="K71" s="37"/>
      <c r="L71" s="36"/>
      <c r="M71" s="38">
        <f t="shared" si="2"/>
        <v>0</v>
      </c>
      <c r="N71" s="39">
        <v>0</v>
      </c>
      <c r="O71" s="37">
        <f t="shared" si="3"/>
        <v>0</v>
      </c>
      <c r="P71" s="40"/>
      <c r="Q71" s="37"/>
      <c r="R71" s="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>
        <f t="shared" ref="BT71:BT97" si="7">SUM(S71:BS71)</f>
        <v>0</v>
      </c>
    </row>
    <row r="72" spans="1:72" ht="20.25" customHeight="1" x14ac:dyDescent="0.45">
      <c r="A72" s="26">
        <v>66</v>
      </c>
      <c r="B72" s="26" t="s">
        <v>47</v>
      </c>
      <c r="C72" s="26" t="s">
        <v>48</v>
      </c>
      <c r="D72" s="26"/>
      <c r="E72" s="26"/>
      <c r="F72" s="26"/>
      <c r="G72" s="33" t="s">
        <v>106</v>
      </c>
      <c r="H72" s="34" t="s">
        <v>50</v>
      </c>
      <c r="I72" s="35">
        <v>560.5</v>
      </c>
      <c r="J72" s="36">
        <v>3</v>
      </c>
      <c r="K72" s="37">
        <f t="shared" si="1"/>
        <v>1681.5</v>
      </c>
      <c r="L72" s="36"/>
      <c r="M72" s="38">
        <f t="shared" ref="M72:M97" si="8">L72*I72</f>
        <v>0</v>
      </c>
      <c r="N72" s="39">
        <v>0</v>
      </c>
      <c r="O72" s="37">
        <f t="shared" si="3"/>
        <v>0</v>
      </c>
      <c r="P72" s="40">
        <f t="shared" si="4"/>
        <v>3</v>
      </c>
      <c r="Q72" s="37">
        <f t="shared" si="5"/>
        <v>1681.5</v>
      </c>
      <c r="R72" s="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>
        <f t="shared" si="7"/>
        <v>0</v>
      </c>
    </row>
    <row r="73" spans="1:72" ht="20.100000000000001" customHeight="1" x14ac:dyDescent="0.45">
      <c r="A73" s="26">
        <v>67</v>
      </c>
      <c r="B73" s="26" t="s">
        <v>64</v>
      </c>
      <c r="C73" s="26" t="s">
        <v>65</v>
      </c>
      <c r="D73" s="26" t="s">
        <v>66</v>
      </c>
      <c r="E73" s="26"/>
      <c r="F73" s="26"/>
      <c r="G73" s="33" t="s">
        <v>107</v>
      </c>
      <c r="H73" s="34" t="s">
        <v>54</v>
      </c>
      <c r="I73" s="35">
        <v>76.7</v>
      </c>
      <c r="J73" s="36">
        <v>79</v>
      </c>
      <c r="K73" s="37">
        <f t="shared" si="1"/>
        <v>6059.3</v>
      </c>
      <c r="L73" s="36"/>
      <c r="M73" s="38">
        <f t="shared" si="8"/>
        <v>0</v>
      </c>
      <c r="N73" s="39">
        <v>3</v>
      </c>
      <c r="O73" s="37">
        <f t="shared" si="3"/>
        <v>230.10000000000002</v>
      </c>
      <c r="P73" s="40">
        <f t="shared" si="4"/>
        <v>76</v>
      </c>
      <c r="Q73" s="37">
        <f t="shared" si="5"/>
        <v>5829.2</v>
      </c>
      <c r="R73" s="1"/>
      <c r="S73" s="41"/>
      <c r="T73" s="41"/>
      <c r="U73" s="41"/>
      <c r="V73" s="41"/>
      <c r="W73" s="41"/>
      <c r="X73" s="41"/>
      <c r="Y73" s="41"/>
      <c r="Z73" s="41">
        <v>1</v>
      </c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>
        <v>1</v>
      </c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>
        <v>1</v>
      </c>
      <c r="BK73" s="41"/>
      <c r="BL73" s="41"/>
      <c r="BM73" s="41"/>
      <c r="BN73" s="41"/>
      <c r="BO73" s="41"/>
      <c r="BP73" s="41"/>
      <c r="BQ73" s="41"/>
      <c r="BR73" s="41"/>
      <c r="BS73" s="41"/>
      <c r="BT73" s="41">
        <f t="shared" si="7"/>
        <v>3</v>
      </c>
    </row>
    <row r="74" spans="1:72" ht="22.2" customHeight="1" x14ac:dyDescent="0.45">
      <c r="A74" s="26">
        <v>68</v>
      </c>
      <c r="B74" s="26" t="s">
        <v>64</v>
      </c>
      <c r="C74" s="26" t="s">
        <v>65</v>
      </c>
      <c r="D74" s="26" t="s">
        <v>66</v>
      </c>
      <c r="E74" s="26"/>
      <c r="F74" s="26"/>
      <c r="G74" s="33" t="s">
        <v>108</v>
      </c>
      <c r="H74" s="34" t="s">
        <v>54</v>
      </c>
      <c r="I74" s="35">
        <v>82.6</v>
      </c>
      <c r="J74" s="36">
        <v>21</v>
      </c>
      <c r="K74" s="37">
        <f t="shared" ref="K74:K97" si="9">+J74*I74</f>
        <v>1734.6</v>
      </c>
      <c r="L74" s="36"/>
      <c r="M74" s="38">
        <f t="shared" si="8"/>
        <v>0</v>
      </c>
      <c r="N74" s="39">
        <v>21</v>
      </c>
      <c r="O74" s="37">
        <f t="shared" si="3"/>
        <v>1734.6</v>
      </c>
      <c r="P74" s="40">
        <f t="shared" si="4"/>
        <v>0</v>
      </c>
      <c r="Q74" s="37">
        <f t="shared" si="5"/>
        <v>0</v>
      </c>
      <c r="R74" s="1"/>
      <c r="S74" s="41">
        <v>1</v>
      </c>
      <c r="T74" s="41"/>
      <c r="U74" s="41"/>
      <c r="V74" s="41">
        <v>1</v>
      </c>
      <c r="W74" s="41">
        <v>1</v>
      </c>
      <c r="X74" s="41">
        <v>1</v>
      </c>
      <c r="Y74" s="41">
        <v>1</v>
      </c>
      <c r="Z74" s="41">
        <v>1</v>
      </c>
      <c r="AA74" s="41"/>
      <c r="AB74" s="41">
        <v>1</v>
      </c>
      <c r="AC74" s="41"/>
      <c r="AD74" s="41">
        <v>1</v>
      </c>
      <c r="AE74" s="41">
        <v>1</v>
      </c>
      <c r="AF74" s="41">
        <v>1</v>
      </c>
      <c r="AG74" s="41">
        <v>2</v>
      </c>
      <c r="AH74" s="41">
        <v>1</v>
      </c>
      <c r="AI74" s="41">
        <v>1</v>
      </c>
      <c r="AJ74" s="41">
        <v>1</v>
      </c>
      <c r="AK74" s="41">
        <v>1</v>
      </c>
      <c r="AL74" s="41"/>
      <c r="AM74" s="41">
        <v>1</v>
      </c>
      <c r="AN74" s="41"/>
      <c r="AO74" s="41">
        <v>1</v>
      </c>
      <c r="AP74" s="41">
        <v>1</v>
      </c>
      <c r="AQ74" s="41"/>
      <c r="AR74" s="41"/>
      <c r="AS74" s="41">
        <v>1</v>
      </c>
      <c r="AT74" s="41">
        <v>1</v>
      </c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>
        <f t="shared" si="7"/>
        <v>21</v>
      </c>
    </row>
    <row r="75" spans="1:72" ht="22.2" customHeight="1" x14ac:dyDescent="0.45">
      <c r="A75" s="26">
        <v>69</v>
      </c>
      <c r="B75" s="26" t="s">
        <v>64</v>
      </c>
      <c r="C75" s="26" t="s">
        <v>65</v>
      </c>
      <c r="D75" s="26"/>
      <c r="E75" s="46">
        <v>45191</v>
      </c>
      <c r="F75" s="46">
        <v>45191</v>
      </c>
      <c r="G75" s="33" t="s">
        <v>108</v>
      </c>
      <c r="H75" s="34" t="s">
        <v>54</v>
      </c>
      <c r="I75" s="35">
        <v>68.44</v>
      </c>
      <c r="J75" s="36"/>
      <c r="K75" s="37">
        <f t="shared" si="9"/>
        <v>0</v>
      </c>
      <c r="L75" s="36">
        <v>290</v>
      </c>
      <c r="M75" s="38">
        <f t="shared" si="8"/>
        <v>19847.599999999999</v>
      </c>
      <c r="N75" s="39">
        <v>15</v>
      </c>
      <c r="O75" s="37">
        <f t="shared" si="3"/>
        <v>1026.5999999999999</v>
      </c>
      <c r="P75" s="40">
        <f t="shared" si="4"/>
        <v>275</v>
      </c>
      <c r="Q75" s="37">
        <f t="shared" si="5"/>
        <v>18821</v>
      </c>
      <c r="R75" s="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>
        <v>1</v>
      </c>
      <c r="AW75" s="41"/>
      <c r="AX75" s="41">
        <v>1</v>
      </c>
      <c r="AY75" s="41">
        <v>1</v>
      </c>
      <c r="AZ75" s="41">
        <v>1</v>
      </c>
      <c r="BA75" s="41"/>
      <c r="BB75" s="41"/>
      <c r="BC75" s="41"/>
      <c r="BD75" s="41">
        <v>1</v>
      </c>
      <c r="BE75" s="41">
        <v>1</v>
      </c>
      <c r="BF75" s="41">
        <v>1</v>
      </c>
      <c r="BG75" s="41">
        <v>1</v>
      </c>
      <c r="BH75" s="41">
        <v>1</v>
      </c>
      <c r="BI75" s="41">
        <v>1</v>
      </c>
      <c r="BJ75" s="41">
        <v>1</v>
      </c>
      <c r="BK75" s="41"/>
      <c r="BL75" s="41"/>
      <c r="BM75" s="41">
        <v>1</v>
      </c>
      <c r="BN75" s="41"/>
      <c r="BO75" s="41">
        <v>1</v>
      </c>
      <c r="BP75" s="41"/>
      <c r="BQ75" s="41">
        <v>1</v>
      </c>
      <c r="BR75" s="41"/>
      <c r="BS75" s="41">
        <v>1</v>
      </c>
      <c r="BT75" s="41">
        <f t="shared" si="7"/>
        <v>15</v>
      </c>
    </row>
    <row r="76" spans="1:72" ht="20.100000000000001" customHeight="1" x14ac:dyDescent="0.45">
      <c r="A76" s="26">
        <v>70</v>
      </c>
      <c r="B76" s="26" t="s">
        <v>47</v>
      </c>
      <c r="C76" s="26" t="s">
        <v>48</v>
      </c>
      <c r="D76" s="26"/>
      <c r="E76" s="26"/>
      <c r="F76" s="26"/>
      <c r="G76" s="33" t="s">
        <v>109</v>
      </c>
      <c r="H76" s="34" t="s">
        <v>50</v>
      </c>
      <c r="I76" s="35">
        <v>92.04</v>
      </c>
      <c r="J76" s="36">
        <v>0</v>
      </c>
      <c r="K76" s="37">
        <f t="shared" si="9"/>
        <v>0</v>
      </c>
      <c r="L76" s="36"/>
      <c r="M76" s="38">
        <f t="shared" si="8"/>
        <v>0</v>
      </c>
      <c r="N76" s="39">
        <v>0</v>
      </c>
      <c r="O76" s="37">
        <f t="shared" ref="O76:O97" si="10">N76*I76</f>
        <v>0</v>
      </c>
      <c r="P76" s="40">
        <f t="shared" ref="P76:P97" si="11">+J76+L76-N76</f>
        <v>0</v>
      </c>
      <c r="Q76" s="37">
        <f t="shared" ref="Q76:Q97" si="12">P76*I76</f>
        <v>0</v>
      </c>
      <c r="R76" s="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>
        <f t="shared" si="7"/>
        <v>0</v>
      </c>
    </row>
    <row r="77" spans="1:72" ht="20.100000000000001" customHeight="1" x14ac:dyDescent="0.45">
      <c r="A77" s="26">
        <v>71</v>
      </c>
      <c r="B77" s="26" t="s">
        <v>47</v>
      </c>
      <c r="C77" s="26" t="s">
        <v>48</v>
      </c>
      <c r="D77" s="26"/>
      <c r="E77" s="26"/>
      <c r="F77" s="26"/>
      <c r="G77" s="33" t="s">
        <v>109</v>
      </c>
      <c r="H77" s="34" t="s">
        <v>50</v>
      </c>
      <c r="I77" s="35">
        <v>138.16999999999999</v>
      </c>
      <c r="J77" s="36">
        <v>7</v>
      </c>
      <c r="K77" s="37">
        <f t="shared" si="9"/>
        <v>967.18999999999994</v>
      </c>
      <c r="L77" s="36"/>
      <c r="M77" s="38">
        <f t="shared" si="8"/>
        <v>0</v>
      </c>
      <c r="N77" s="39">
        <v>0</v>
      </c>
      <c r="O77" s="37">
        <f t="shared" si="10"/>
        <v>0</v>
      </c>
      <c r="P77" s="40">
        <f t="shared" si="11"/>
        <v>7</v>
      </c>
      <c r="Q77" s="37">
        <f t="shared" si="12"/>
        <v>967.18999999999994</v>
      </c>
      <c r="R77" s="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>
        <f t="shared" si="7"/>
        <v>0</v>
      </c>
    </row>
    <row r="78" spans="1:72" ht="20.100000000000001" customHeight="1" x14ac:dyDescent="0.45">
      <c r="A78" s="26">
        <v>72</v>
      </c>
      <c r="B78" s="26" t="s">
        <v>97</v>
      </c>
      <c r="C78" s="26" t="s">
        <v>98</v>
      </c>
      <c r="D78" s="26"/>
      <c r="E78" s="26"/>
      <c r="F78" s="26"/>
      <c r="G78" s="33" t="s">
        <v>110</v>
      </c>
      <c r="H78" s="34" t="s">
        <v>54</v>
      </c>
      <c r="I78" s="35">
        <v>135.69999999999999</v>
      </c>
      <c r="J78" s="36">
        <v>0</v>
      </c>
      <c r="K78" s="37">
        <f t="shared" si="9"/>
        <v>0</v>
      </c>
      <c r="L78" s="36"/>
      <c r="M78" s="38">
        <f t="shared" si="8"/>
        <v>0</v>
      </c>
      <c r="N78" s="39">
        <v>0</v>
      </c>
      <c r="O78" s="37">
        <f t="shared" si="10"/>
        <v>0</v>
      </c>
      <c r="P78" s="40">
        <f t="shared" si="11"/>
        <v>0</v>
      </c>
      <c r="Q78" s="37">
        <f t="shared" si="12"/>
        <v>0</v>
      </c>
      <c r="R78" s="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>
        <f t="shared" si="7"/>
        <v>0</v>
      </c>
    </row>
    <row r="79" spans="1:72" ht="20.100000000000001" customHeight="1" x14ac:dyDescent="0.45">
      <c r="A79" s="26">
        <v>73</v>
      </c>
      <c r="B79" s="26" t="s">
        <v>97</v>
      </c>
      <c r="C79" s="26" t="s">
        <v>98</v>
      </c>
      <c r="D79" s="26"/>
      <c r="E79" s="26"/>
      <c r="F79" s="26"/>
      <c r="G79" s="33" t="s">
        <v>110</v>
      </c>
      <c r="H79" s="34" t="s">
        <v>54</v>
      </c>
      <c r="I79" s="35">
        <v>129.80000000000001</v>
      </c>
      <c r="J79" s="36">
        <v>106</v>
      </c>
      <c r="K79" s="37">
        <f t="shared" si="9"/>
        <v>13758.800000000001</v>
      </c>
      <c r="L79" s="36"/>
      <c r="M79" s="38">
        <f t="shared" si="8"/>
        <v>0</v>
      </c>
      <c r="N79" s="39">
        <v>22</v>
      </c>
      <c r="O79" s="37">
        <f t="shared" si="10"/>
        <v>2855.6000000000004</v>
      </c>
      <c r="P79" s="40">
        <f t="shared" si="11"/>
        <v>84</v>
      </c>
      <c r="Q79" s="37">
        <f t="shared" si="12"/>
        <v>10903.2</v>
      </c>
      <c r="R79" s="1"/>
      <c r="S79" s="41">
        <v>1</v>
      </c>
      <c r="T79" s="41">
        <v>1</v>
      </c>
      <c r="U79" s="41"/>
      <c r="V79" s="41">
        <v>1</v>
      </c>
      <c r="W79" s="41"/>
      <c r="X79" s="41">
        <v>1</v>
      </c>
      <c r="Y79" s="41"/>
      <c r="Z79" s="41"/>
      <c r="AA79" s="41"/>
      <c r="AB79" s="41"/>
      <c r="AC79" s="41"/>
      <c r="AD79" s="41"/>
      <c r="AE79" s="41"/>
      <c r="AF79" s="41">
        <v>1</v>
      </c>
      <c r="AG79" s="41">
        <v>2</v>
      </c>
      <c r="AH79" s="41"/>
      <c r="AI79" s="41"/>
      <c r="AJ79" s="41"/>
      <c r="AK79" s="41">
        <v>1</v>
      </c>
      <c r="AL79" s="41"/>
      <c r="AM79" s="41"/>
      <c r="AN79" s="41"/>
      <c r="AO79" s="41"/>
      <c r="AP79" s="41"/>
      <c r="AQ79" s="41">
        <v>1</v>
      </c>
      <c r="AR79" s="41">
        <v>1</v>
      </c>
      <c r="AS79" s="41">
        <v>1</v>
      </c>
      <c r="AT79" s="41">
        <v>1</v>
      </c>
      <c r="AU79" s="41">
        <v>1</v>
      </c>
      <c r="AV79" s="41">
        <v>1</v>
      </c>
      <c r="AW79" s="41">
        <v>1</v>
      </c>
      <c r="AX79" s="41"/>
      <c r="AY79" s="41">
        <v>1</v>
      </c>
      <c r="AZ79" s="41">
        <v>1</v>
      </c>
      <c r="BA79" s="41"/>
      <c r="BB79" s="41"/>
      <c r="BC79" s="41"/>
      <c r="BD79" s="41"/>
      <c r="BE79" s="41">
        <v>1</v>
      </c>
      <c r="BF79" s="41">
        <v>1</v>
      </c>
      <c r="BG79" s="41">
        <v>1</v>
      </c>
      <c r="BH79" s="41"/>
      <c r="BI79" s="41">
        <v>1</v>
      </c>
      <c r="BJ79" s="41">
        <v>1</v>
      </c>
      <c r="BK79" s="41"/>
      <c r="BL79" s="41"/>
      <c r="BM79" s="41"/>
      <c r="BN79" s="41"/>
      <c r="BO79" s="41"/>
      <c r="BP79" s="41"/>
      <c r="BQ79" s="41"/>
      <c r="BR79" s="41"/>
      <c r="BS79" s="41"/>
      <c r="BT79" s="41">
        <f t="shared" si="7"/>
        <v>22</v>
      </c>
    </row>
    <row r="80" spans="1:72" ht="20.100000000000001" customHeight="1" x14ac:dyDescent="0.45">
      <c r="A80" s="26">
        <v>74</v>
      </c>
      <c r="B80" s="26" t="s">
        <v>47</v>
      </c>
      <c r="C80" s="26" t="s">
        <v>48</v>
      </c>
      <c r="D80" s="26"/>
      <c r="E80" s="26"/>
      <c r="F80" s="26"/>
      <c r="G80" s="33" t="s">
        <v>111</v>
      </c>
      <c r="H80" s="34" t="s">
        <v>50</v>
      </c>
      <c r="I80" s="35">
        <v>177</v>
      </c>
      <c r="J80" s="36">
        <v>12</v>
      </c>
      <c r="K80" s="37">
        <f t="shared" si="9"/>
        <v>2124</v>
      </c>
      <c r="L80" s="36"/>
      <c r="M80" s="38">
        <f t="shared" si="8"/>
        <v>0</v>
      </c>
      <c r="N80" s="39">
        <v>1</v>
      </c>
      <c r="O80" s="37">
        <f t="shared" si="10"/>
        <v>177</v>
      </c>
      <c r="P80" s="40">
        <f t="shared" si="11"/>
        <v>11</v>
      </c>
      <c r="Q80" s="37">
        <f t="shared" si="12"/>
        <v>1947</v>
      </c>
      <c r="R80" s="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>
        <v>1</v>
      </c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>
        <f t="shared" si="7"/>
        <v>1</v>
      </c>
    </row>
    <row r="81" spans="1:72" ht="20.100000000000001" customHeight="1" x14ac:dyDescent="0.45">
      <c r="A81" s="26">
        <v>75</v>
      </c>
      <c r="B81" s="26" t="s">
        <v>51</v>
      </c>
      <c r="C81" s="26" t="s">
        <v>52</v>
      </c>
      <c r="D81" s="26"/>
      <c r="E81" s="26"/>
      <c r="F81" s="26"/>
      <c r="G81" s="33" t="s">
        <v>112</v>
      </c>
      <c r="H81" s="34" t="s">
        <v>50</v>
      </c>
      <c r="I81" s="35">
        <v>678.5</v>
      </c>
      <c r="J81" s="36">
        <v>4</v>
      </c>
      <c r="K81" s="37">
        <f t="shared" si="9"/>
        <v>2714</v>
      </c>
      <c r="L81" s="36"/>
      <c r="M81" s="38">
        <f t="shared" si="8"/>
        <v>0</v>
      </c>
      <c r="N81" s="39">
        <v>0</v>
      </c>
      <c r="O81" s="37">
        <f t="shared" si="10"/>
        <v>0</v>
      </c>
      <c r="P81" s="40">
        <f t="shared" si="11"/>
        <v>4</v>
      </c>
      <c r="Q81" s="37">
        <f t="shared" si="12"/>
        <v>2714</v>
      </c>
      <c r="R81" s="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>
        <f t="shared" si="7"/>
        <v>0</v>
      </c>
    </row>
    <row r="82" spans="1:72" ht="20.100000000000001" customHeight="1" x14ac:dyDescent="0.45">
      <c r="A82" s="26">
        <v>76</v>
      </c>
      <c r="B82" s="26" t="s">
        <v>51</v>
      </c>
      <c r="C82" s="26" t="s">
        <v>52</v>
      </c>
      <c r="D82" s="26"/>
      <c r="E82" s="26"/>
      <c r="F82" s="26"/>
      <c r="G82" s="33" t="s">
        <v>113</v>
      </c>
      <c r="H82" s="34" t="s">
        <v>58</v>
      </c>
      <c r="I82" s="35">
        <v>135.69999999999999</v>
      </c>
      <c r="J82" s="36">
        <v>3</v>
      </c>
      <c r="K82" s="37">
        <f t="shared" si="9"/>
        <v>407.09999999999997</v>
      </c>
      <c r="L82" s="36"/>
      <c r="M82" s="38">
        <f t="shared" si="8"/>
        <v>0</v>
      </c>
      <c r="N82" s="39">
        <v>2</v>
      </c>
      <c r="O82" s="37">
        <f t="shared" si="10"/>
        <v>271.39999999999998</v>
      </c>
      <c r="P82" s="40">
        <f t="shared" si="11"/>
        <v>1</v>
      </c>
      <c r="Q82" s="37">
        <f t="shared" si="12"/>
        <v>135.69999999999999</v>
      </c>
      <c r="R82" s="1"/>
      <c r="S82" s="41"/>
      <c r="T82" s="41"/>
      <c r="U82" s="41"/>
      <c r="V82" s="41"/>
      <c r="W82" s="41"/>
      <c r="X82" s="41"/>
      <c r="Y82" s="41"/>
      <c r="Z82" s="41"/>
      <c r="AA82" s="41">
        <v>1</v>
      </c>
      <c r="AB82" s="41"/>
      <c r="AC82" s="41"/>
      <c r="AD82" s="41"/>
      <c r="AE82" s="41">
        <v>1</v>
      </c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>
        <f t="shared" si="7"/>
        <v>2</v>
      </c>
    </row>
    <row r="83" spans="1:72" ht="19.8" customHeight="1" x14ac:dyDescent="0.45">
      <c r="A83" s="26">
        <v>77</v>
      </c>
      <c r="B83" s="26" t="s">
        <v>64</v>
      </c>
      <c r="C83" s="26" t="s">
        <v>65</v>
      </c>
      <c r="D83" s="26"/>
      <c r="E83" s="26"/>
      <c r="F83" s="26"/>
      <c r="G83" s="33" t="s">
        <v>114</v>
      </c>
      <c r="H83" s="34" t="s">
        <v>50</v>
      </c>
      <c r="I83" s="35">
        <v>30.538399999999999</v>
      </c>
      <c r="J83" s="36">
        <v>78</v>
      </c>
      <c r="K83" s="37">
        <f t="shared" si="9"/>
        <v>2381.9951999999998</v>
      </c>
      <c r="L83" s="36"/>
      <c r="M83" s="38">
        <f t="shared" si="8"/>
        <v>0</v>
      </c>
      <c r="N83" s="39">
        <v>40</v>
      </c>
      <c r="O83" s="37">
        <f t="shared" si="10"/>
        <v>1221.5360000000001</v>
      </c>
      <c r="P83" s="40">
        <f t="shared" si="11"/>
        <v>38</v>
      </c>
      <c r="Q83" s="37">
        <f t="shared" si="12"/>
        <v>1160.4592</v>
      </c>
      <c r="R83" s="1"/>
      <c r="S83" s="41">
        <v>1</v>
      </c>
      <c r="T83" s="41">
        <v>1</v>
      </c>
      <c r="U83" s="41"/>
      <c r="V83" s="41">
        <v>1</v>
      </c>
      <c r="W83" s="41">
        <v>1</v>
      </c>
      <c r="X83" s="41">
        <v>1</v>
      </c>
      <c r="Y83" s="41">
        <v>1</v>
      </c>
      <c r="Z83" s="41">
        <v>1</v>
      </c>
      <c r="AA83" s="41">
        <v>1</v>
      </c>
      <c r="AB83" s="41">
        <v>1</v>
      </c>
      <c r="AC83" s="41">
        <v>1</v>
      </c>
      <c r="AD83" s="41"/>
      <c r="AE83" s="41">
        <v>1</v>
      </c>
      <c r="AF83" s="41">
        <v>1</v>
      </c>
      <c r="AG83" s="41">
        <v>2</v>
      </c>
      <c r="AH83" s="41">
        <v>1</v>
      </c>
      <c r="AI83" s="41">
        <v>1</v>
      </c>
      <c r="AJ83" s="41">
        <v>1</v>
      </c>
      <c r="AK83" s="41"/>
      <c r="AL83" s="41"/>
      <c r="AM83" s="41">
        <v>1</v>
      </c>
      <c r="AN83" s="41">
        <v>1</v>
      </c>
      <c r="AO83" s="41"/>
      <c r="AP83" s="41">
        <v>1</v>
      </c>
      <c r="AQ83" s="41"/>
      <c r="AR83" s="41">
        <v>1</v>
      </c>
      <c r="AS83" s="41">
        <v>1</v>
      </c>
      <c r="AT83" s="41">
        <v>1</v>
      </c>
      <c r="AU83" s="41">
        <v>1</v>
      </c>
      <c r="AV83" s="41">
        <v>1</v>
      </c>
      <c r="AW83" s="41">
        <v>1</v>
      </c>
      <c r="AX83" s="41">
        <v>1</v>
      </c>
      <c r="AY83" s="41"/>
      <c r="AZ83" s="41"/>
      <c r="BA83" s="41"/>
      <c r="BB83" s="41"/>
      <c r="BC83" s="41"/>
      <c r="BD83" s="41">
        <v>1</v>
      </c>
      <c r="BE83" s="41">
        <v>1</v>
      </c>
      <c r="BF83" s="41"/>
      <c r="BG83" s="41">
        <v>1</v>
      </c>
      <c r="BH83" s="41">
        <v>1</v>
      </c>
      <c r="BI83" s="41">
        <v>1</v>
      </c>
      <c r="BJ83" s="41">
        <v>1</v>
      </c>
      <c r="BK83" s="41">
        <v>1</v>
      </c>
      <c r="BL83" s="41">
        <v>1</v>
      </c>
      <c r="BM83" s="41">
        <v>1</v>
      </c>
      <c r="BN83" s="41">
        <v>1</v>
      </c>
      <c r="BO83" s="41">
        <v>1</v>
      </c>
      <c r="BP83" s="41">
        <v>1</v>
      </c>
      <c r="BQ83" s="41"/>
      <c r="BR83" s="41"/>
      <c r="BS83" s="41">
        <v>1</v>
      </c>
      <c r="BT83" s="41">
        <f t="shared" si="7"/>
        <v>40</v>
      </c>
    </row>
    <row r="84" spans="1:72" ht="19.8" customHeight="1" x14ac:dyDescent="0.45">
      <c r="A84" s="26">
        <v>78</v>
      </c>
      <c r="B84" s="26" t="s">
        <v>64</v>
      </c>
      <c r="C84" s="26" t="s">
        <v>65</v>
      </c>
      <c r="D84" s="26"/>
      <c r="E84" s="46">
        <v>45191</v>
      </c>
      <c r="F84" s="46">
        <v>45191</v>
      </c>
      <c r="G84" s="33" t="s">
        <v>114</v>
      </c>
      <c r="H84" s="34" t="s">
        <v>50</v>
      </c>
      <c r="I84" s="35">
        <v>25.96</v>
      </c>
      <c r="J84" s="36"/>
      <c r="K84" s="37">
        <f t="shared" si="9"/>
        <v>0</v>
      </c>
      <c r="L84" s="36">
        <v>200</v>
      </c>
      <c r="M84" s="38">
        <f t="shared" si="8"/>
        <v>5192</v>
      </c>
      <c r="N84" s="39">
        <v>0</v>
      </c>
      <c r="O84" s="37">
        <f t="shared" si="10"/>
        <v>0</v>
      </c>
      <c r="P84" s="40">
        <f t="shared" si="11"/>
        <v>200</v>
      </c>
      <c r="Q84" s="37">
        <f t="shared" si="12"/>
        <v>5192</v>
      </c>
      <c r="R84" s="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>
        <f t="shared" si="7"/>
        <v>0</v>
      </c>
    </row>
    <row r="85" spans="1:72" ht="20.100000000000001" customHeight="1" x14ac:dyDescent="0.45">
      <c r="A85" s="26">
        <v>79</v>
      </c>
      <c r="B85" s="26" t="s">
        <v>64</v>
      </c>
      <c r="C85" s="26" t="s">
        <v>65</v>
      </c>
      <c r="D85" s="26" t="s">
        <v>66</v>
      </c>
      <c r="E85" s="26"/>
      <c r="F85" s="26"/>
      <c r="G85" s="33" t="s">
        <v>114</v>
      </c>
      <c r="H85" s="34" t="s">
        <v>50</v>
      </c>
      <c r="I85" s="35">
        <v>41.3</v>
      </c>
      <c r="J85" s="36">
        <v>0</v>
      </c>
      <c r="K85" s="37">
        <f t="shared" si="9"/>
        <v>0</v>
      </c>
      <c r="L85" s="36"/>
      <c r="M85" s="38">
        <f t="shared" si="8"/>
        <v>0</v>
      </c>
      <c r="N85" s="39">
        <v>0</v>
      </c>
      <c r="O85" s="37">
        <f t="shared" si="10"/>
        <v>0</v>
      </c>
      <c r="P85" s="40">
        <f t="shared" si="11"/>
        <v>0</v>
      </c>
      <c r="Q85" s="37">
        <f t="shared" si="12"/>
        <v>0</v>
      </c>
      <c r="R85" s="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>
        <f t="shared" si="7"/>
        <v>0</v>
      </c>
    </row>
    <row r="86" spans="1:72" ht="20.100000000000001" customHeight="1" x14ac:dyDescent="0.45">
      <c r="A86" s="26">
        <v>80</v>
      </c>
      <c r="B86" s="26" t="s">
        <v>64</v>
      </c>
      <c r="C86" s="26" t="s">
        <v>65</v>
      </c>
      <c r="D86" s="26"/>
      <c r="E86" s="26"/>
      <c r="F86" s="26"/>
      <c r="G86" s="33" t="s">
        <v>115</v>
      </c>
      <c r="H86" s="34" t="s">
        <v>50</v>
      </c>
      <c r="I86" s="35">
        <v>1388.2339999999999</v>
      </c>
      <c r="J86" s="36">
        <v>3</v>
      </c>
      <c r="K86" s="37">
        <f t="shared" si="9"/>
        <v>4164.7019999999993</v>
      </c>
      <c r="L86" s="36"/>
      <c r="M86" s="38">
        <f t="shared" si="8"/>
        <v>0</v>
      </c>
      <c r="N86" s="39">
        <v>0</v>
      </c>
      <c r="O86" s="37">
        <f t="shared" si="10"/>
        <v>0</v>
      </c>
      <c r="P86" s="40">
        <f t="shared" si="11"/>
        <v>3</v>
      </c>
      <c r="Q86" s="37">
        <f t="shared" si="12"/>
        <v>4164.7019999999993</v>
      </c>
      <c r="R86" s="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>
        <f t="shared" si="7"/>
        <v>0</v>
      </c>
    </row>
    <row r="87" spans="1:72" ht="20.100000000000001" customHeight="1" x14ac:dyDescent="0.45">
      <c r="A87" s="26">
        <v>81</v>
      </c>
      <c r="B87" s="26" t="s">
        <v>64</v>
      </c>
      <c r="C87" s="26" t="s">
        <v>65</v>
      </c>
      <c r="D87" s="26"/>
      <c r="E87" s="26"/>
      <c r="F87" s="26"/>
      <c r="G87" s="33" t="s">
        <v>116</v>
      </c>
      <c r="H87" s="34" t="s">
        <v>50</v>
      </c>
      <c r="I87" s="35">
        <v>1110.58</v>
      </c>
      <c r="J87" s="36">
        <v>8</v>
      </c>
      <c r="K87" s="37">
        <f t="shared" si="9"/>
        <v>8884.64</v>
      </c>
      <c r="L87" s="36"/>
      <c r="M87" s="38">
        <f t="shared" si="8"/>
        <v>0</v>
      </c>
      <c r="N87" s="39">
        <v>0</v>
      </c>
      <c r="O87" s="37">
        <f t="shared" si="10"/>
        <v>0</v>
      </c>
      <c r="P87" s="40">
        <f t="shared" si="11"/>
        <v>8</v>
      </c>
      <c r="Q87" s="37">
        <f t="shared" si="12"/>
        <v>8884.64</v>
      </c>
      <c r="R87" s="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>
        <f t="shared" si="7"/>
        <v>0</v>
      </c>
    </row>
    <row r="88" spans="1:72" ht="20.100000000000001" customHeight="1" x14ac:dyDescent="0.45">
      <c r="A88" s="26">
        <v>82</v>
      </c>
      <c r="B88" s="26" t="s">
        <v>47</v>
      </c>
      <c r="C88" s="26" t="s">
        <v>48</v>
      </c>
      <c r="D88" s="26"/>
      <c r="E88" s="26"/>
      <c r="F88" s="26"/>
      <c r="G88" s="33" t="s">
        <v>117</v>
      </c>
      <c r="H88" s="34" t="s">
        <v>50</v>
      </c>
      <c r="I88" s="35">
        <v>56.64</v>
      </c>
      <c r="J88" s="36">
        <v>24</v>
      </c>
      <c r="K88" s="37">
        <f t="shared" si="9"/>
        <v>1359.3600000000001</v>
      </c>
      <c r="L88" s="36"/>
      <c r="M88" s="38">
        <f t="shared" si="8"/>
        <v>0</v>
      </c>
      <c r="N88" s="39">
        <v>3</v>
      </c>
      <c r="O88" s="37">
        <f t="shared" si="10"/>
        <v>169.92000000000002</v>
      </c>
      <c r="P88" s="40">
        <f t="shared" si="11"/>
        <v>21</v>
      </c>
      <c r="Q88" s="37">
        <f t="shared" si="12"/>
        <v>1189.44</v>
      </c>
      <c r="R88" s="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>
        <v>3</v>
      </c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>
        <f t="shared" si="7"/>
        <v>3</v>
      </c>
    </row>
    <row r="89" spans="1:72" ht="20.100000000000001" customHeight="1" x14ac:dyDescent="0.45">
      <c r="A89" s="26">
        <v>83</v>
      </c>
      <c r="B89" s="26" t="s">
        <v>47</v>
      </c>
      <c r="C89" s="26" t="s">
        <v>48</v>
      </c>
      <c r="D89" s="26"/>
      <c r="E89" s="26"/>
      <c r="F89" s="26"/>
      <c r="G89" s="33" t="s">
        <v>117</v>
      </c>
      <c r="H89" s="34" t="s">
        <v>50</v>
      </c>
      <c r="I89" s="51">
        <v>53.1</v>
      </c>
      <c r="J89" s="52">
        <v>1</v>
      </c>
      <c r="K89" s="37">
        <f t="shared" si="9"/>
        <v>53.1</v>
      </c>
      <c r="L89" s="36"/>
      <c r="M89" s="38">
        <f t="shared" si="8"/>
        <v>0</v>
      </c>
      <c r="N89" s="39">
        <v>0</v>
      </c>
      <c r="O89" s="37">
        <f t="shared" si="10"/>
        <v>0</v>
      </c>
      <c r="P89" s="40">
        <f t="shared" si="11"/>
        <v>1</v>
      </c>
      <c r="Q89" s="37">
        <f t="shared" si="12"/>
        <v>53.1</v>
      </c>
      <c r="R89" s="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>
        <f t="shared" si="7"/>
        <v>0</v>
      </c>
    </row>
    <row r="90" spans="1:72" ht="19.5" customHeight="1" x14ac:dyDescent="0.45">
      <c r="A90" s="26">
        <v>84</v>
      </c>
      <c r="B90" s="26" t="s">
        <v>64</v>
      </c>
      <c r="C90" s="26" t="s">
        <v>65</v>
      </c>
      <c r="D90" s="26"/>
      <c r="E90" s="26"/>
      <c r="F90" s="26"/>
      <c r="G90" s="33" t="s">
        <v>118</v>
      </c>
      <c r="H90" s="34" t="s">
        <v>54</v>
      </c>
      <c r="I90" s="51">
        <v>93.22</v>
      </c>
      <c r="J90" s="52">
        <v>100</v>
      </c>
      <c r="K90" s="37">
        <f t="shared" si="9"/>
        <v>9322</v>
      </c>
      <c r="L90" s="36"/>
      <c r="M90" s="38">
        <f t="shared" si="8"/>
        <v>0</v>
      </c>
      <c r="N90" s="39">
        <v>0</v>
      </c>
      <c r="O90" s="37">
        <f t="shared" si="10"/>
        <v>0</v>
      </c>
      <c r="P90" s="40">
        <f t="shared" si="11"/>
        <v>100</v>
      </c>
      <c r="Q90" s="37">
        <f t="shared" si="12"/>
        <v>9322</v>
      </c>
      <c r="R90" s="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>
        <f t="shared" si="7"/>
        <v>0</v>
      </c>
    </row>
    <row r="91" spans="1:72" ht="19.5" customHeight="1" x14ac:dyDescent="0.45">
      <c r="A91" s="26">
        <v>85</v>
      </c>
      <c r="B91" s="26" t="s">
        <v>64</v>
      </c>
      <c r="C91" s="26" t="s">
        <v>65</v>
      </c>
      <c r="D91" s="26" t="s">
        <v>66</v>
      </c>
      <c r="E91" s="26"/>
      <c r="F91" s="26"/>
      <c r="G91" s="33" t="s">
        <v>118</v>
      </c>
      <c r="H91" s="34" t="s">
        <v>54</v>
      </c>
      <c r="I91" s="51">
        <v>165.2</v>
      </c>
      <c r="J91" s="52">
        <v>29</v>
      </c>
      <c r="K91" s="37">
        <f t="shared" si="9"/>
        <v>4790.7999999999993</v>
      </c>
      <c r="L91" s="36"/>
      <c r="M91" s="38">
        <f t="shared" si="8"/>
        <v>0</v>
      </c>
      <c r="N91" s="39">
        <v>28</v>
      </c>
      <c r="O91" s="37">
        <f t="shared" si="10"/>
        <v>4625.5999999999995</v>
      </c>
      <c r="P91" s="53">
        <f t="shared" si="11"/>
        <v>1</v>
      </c>
      <c r="Q91" s="37">
        <f t="shared" si="12"/>
        <v>165.2</v>
      </c>
      <c r="R91" s="1"/>
      <c r="S91" s="41">
        <v>4</v>
      </c>
      <c r="T91" s="41">
        <v>1</v>
      </c>
      <c r="U91" s="41"/>
      <c r="V91" s="41"/>
      <c r="W91" s="41">
        <v>1</v>
      </c>
      <c r="X91" s="41">
        <v>1</v>
      </c>
      <c r="Y91" s="41"/>
      <c r="Z91" s="41">
        <v>1</v>
      </c>
      <c r="AA91" s="41"/>
      <c r="AB91" s="41"/>
      <c r="AC91" s="41"/>
      <c r="AD91" s="41"/>
      <c r="AE91" s="41"/>
      <c r="AF91" s="41">
        <v>3</v>
      </c>
      <c r="AG91" s="41">
        <v>1</v>
      </c>
      <c r="AH91" s="41"/>
      <c r="AI91" s="41"/>
      <c r="AJ91" s="41"/>
      <c r="AK91" s="41"/>
      <c r="AL91" s="41"/>
      <c r="AM91" s="41"/>
      <c r="AN91" s="41">
        <v>1</v>
      </c>
      <c r="AO91" s="41"/>
      <c r="AP91" s="41"/>
      <c r="AQ91" s="41">
        <v>1</v>
      </c>
      <c r="AR91" s="41"/>
      <c r="AS91" s="41">
        <v>4</v>
      </c>
      <c r="AT91" s="41">
        <v>1</v>
      </c>
      <c r="AU91" s="41"/>
      <c r="AV91" s="41">
        <v>1</v>
      </c>
      <c r="AW91" s="41"/>
      <c r="AX91" s="41"/>
      <c r="AY91" s="41"/>
      <c r="AZ91" s="41">
        <v>1</v>
      </c>
      <c r="BA91" s="41"/>
      <c r="BB91" s="41"/>
      <c r="BC91" s="41"/>
      <c r="BD91" s="41">
        <v>5</v>
      </c>
      <c r="BE91" s="41"/>
      <c r="BF91" s="41"/>
      <c r="BG91" s="41"/>
      <c r="BH91" s="41"/>
      <c r="BI91" s="41"/>
      <c r="BJ91" s="41">
        <v>1</v>
      </c>
      <c r="BK91" s="41"/>
      <c r="BL91" s="41"/>
      <c r="BM91" s="41"/>
      <c r="BN91" s="41"/>
      <c r="BO91" s="41"/>
      <c r="BP91" s="41">
        <v>1</v>
      </c>
      <c r="BQ91" s="41"/>
      <c r="BR91" s="41"/>
      <c r="BS91" s="41"/>
      <c r="BT91" s="41">
        <f t="shared" si="7"/>
        <v>28</v>
      </c>
    </row>
    <row r="92" spans="1:72" ht="19.5" customHeight="1" x14ac:dyDescent="0.45">
      <c r="A92" s="26">
        <v>86</v>
      </c>
      <c r="B92" s="26" t="s">
        <v>64</v>
      </c>
      <c r="C92" s="26" t="s">
        <v>65</v>
      </c>
      <c r="D92" s="26"/>
      <c r="E92" s="46">
        <v>45191</v>
      </c>
      <c r="F92" s="46">
        <v>45191</v>
      </c>
      <c r="G92" s="33" t="s">
        <v>119</v>
      </c>
      <c r="H92" s="34" t="s">
        <v>54</v>
      </c>
      <c r="I92" s="51">
        <v>200.6</v>
      </c>
      <c r="J92" s="52"/>
      <c r="K92" s="37"/>
      <c r="L92" s="36">
        <v>60</v>
      </c>
      <c r="M92" s="38">
        <f t="shared" si="8"/>
        <v>12036</v>
      </c>
      <c r="N92" s="39">
        <v>0</v>
      </c>
      <c r="O92" s="37">
        <f t="shared" si="10"/>
        <v>0</v>
      </c>
      <c r="P92" s="53">
        <f t="shared" si="11"/>
        <v>60</v>
      </c>
      <c r="Q92" s="37">
        <f t="shared" si="12"/>
        <v>12036</v>
      </c>
      <c r="R92" s="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>
        <f t="shared" si="7"/>
        <v>0</v>
      </c>
    </row>
    <row r="93" spans="1:72" ht="19.5" customHeight="1" x14ac:dyDescent="0.45">
      <c r="A93" s="26">
        <v>87</v>
      </c>
      <c r="B93" s="26" t="s">
        <v>64</v>
      </c>
      <c r="C93" s="26" t="s">
        <v>65</v>
      </c>
      <c r="D93" s="26" t="s">
        <v>66</v>
      </c>
      <c r="E93" s="26"/>
      <c r="F93" s="26"/>
      <c r="G93" s="33" t="s">
        <v>120</v>
      </c>
      <c r="H93" s="34" t="s">
        <v>54</v>
      </c>
      <c r="I93" s="51">
        <v>112.1</v>
      </c>
      <c r="J93" s="52">
        <v>0</v>
      </c>
      <c r="K93" s="37">
        <f t="shared" si="9"/>
        <v>0</v>
      </c>
      <c r="L93" s="36"/>
      <c r="M93" s="38">
        <f t="shared" si="8"/>
        <v>0</v>
      </c>
      <c r="N93" s="39">
        <v>0</v>
      </c>
      <c r="O93" s="37">
        <f t="shared" si="10"/>
        <v>0</v>
      </c>
      <c r="P93" s="40">
        <f t="shared" si="11"/>
        <v>0</v>
      </c>
      <c r="Q93" s="37">
        <f t="shared" si="12"/>
        <v>0</v>
      </c>
      <c r="R93" s="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>
        <f t="shared" si="7"/>
        <v>0</v>
      </c>
    </row>
    <row r="94" spans="1:72" ht="19.5" customHeight="1" x14ac:dyDescent="0.45">
      <c r="A94" s="26">
        <v>88</v>
      </c>
      <c r="B94" s="26" t="s">
        <v>64</v>
      </c>
      <c r="C94" s="26" t="s">
        <v>65</v>
      </c>
      <c r="D94" s="26"/>
      <c r="E94" s="26"/>
      <c r="F94" s="26"/>
      <c r="G94" s="33" t="s">
        <v>120</v>
      </c>
      <c r="H94" s="34" t="s">
        <v>54</v>
      </c>
      <c r="I94" s="51">
        <v>105.02</v>
      </c>
      <c r="J94" s="52">
        <v>104</v>
      </c>
      <c r="K94" s="37">
        <f t="shared" si="9"/>
        <v>10922.08</v>
      </c>
      <c r="L94" s="36"/>
      <c r="M94" s="38">
        <f t="shared" si="8"/>
        <v>0</v>
      </c>
      <c r="N94" s="39">
        <v>45</v>
      </c>
      <c r="O94" s="37">
        <f t="shared" si="10"/>
        <v>4725.8999999999996</v>
      </c>
      <c r="P94" s="40">
        <f t="shared" si="11"/>
        <v>59</v>
      </c>
      <c r="Q94" s="37">
        <f t="shared" si="12"/>
        <v>6196.1799999999994</v>
      </c>
      <c r="R94" s="1"/>
      <c r="S94" s="41">
        <v>4</v>
      </c>
      <c r="T94" s="41">
        <v>1</v>
      </c>
      <c r="U94" s="41"/>
      <c r="V94" s="41">
        <v>1</v>
      </c>
      <c r="W94" s="41"/>
      <c r="X94" s="41">
        <v>1</v>
      </c>
      <c r="Y94" s="41"/>
      <c r="Z94" s="41"/>
      <c r="AA94" s="41"/>
      <c r="AB94" s="41"/>
      <c r="AC94" s="41">
        <v>1</v>
      </c>
      <c r="AD94" s="41"/>
      <c r="AE94" s="41">
        <v>1</v>
      </c>
      <c r="AF94" s="41">
        <v>3</v>
      </c>
      <c r="AG94" s="41">
        <v>2</v>
      </c>
      <c r="AH94" s="41">
        <v>1</v>
      </c>
      <c r="AI94" s="41">
        <v>1</v>
      </c>
      <c r="AJ94" s="41">
        <v>1</v>
      </c>
      <c r="AK94" s="41">
        <v>1</v>
      </c>
      <c r="AL94" s="41"/>
      <c r="AM94" s="41"/>
      <c r="AN94" s="41">
        <v>1</v>
      </c>
      <c r="AO94" s="41">
        <v>1</v>
      </c>
      <c r="AP94" s="41">
        <v>1</v>
      </c>
      <c r="AQ94" s="41"/>
      <c r="AR94" s="41"/>
      <c r="AS94" s="41">
        <v>4</v>
      </c>
      <c r="AT94" s="41">
        <v>1</v>
      </c>
      <c r="AU94" s="41"/>
      <c r="AV94" s="41">
        <v>1</v>
      </c>
      <c r="AW94" s="41">
        <v>1</v>
      </c>
      <c r="AX94" s="41">
        <v>1</v>
      </c>
      <c r="AY94" s="41">
        <v>1</v>
      </c>
      <c r="AZ94" s="41">
        <v>1</v>
      </c>
      <c r="BA94" s="41"/>
      <c r="BB94" s="41"/>
      <c r="BC94" s="41"/>
      <c r="BD94" s="41">
        <v>5</v>
      </c>
      <c r="BE94" s="41"/>
      <c r="BF94" s="41"/>
      <c r="BG94" s="41">
        <v>1</v>
      </c>
      <c r="BH94" s="41">
        <v>1</v>
      </c>
      <c r="BI94" s="41">
        <v>1</v>
      </c>
      <c r="BJ94" s="41">
        <v>1</v>
      </c>
      <c r="BK94" s="41"/>
      <c r="BL94" s="41">
        <v>1</v>
      </c>
      <c r="BM94" s="41">
        <v>1</v>
      </c>
      <c r="BN94" s="41"/>
      <c r="BO94" s="41">
        <v>1</v>
      </c>
      <c r="BP94" s="41">
        <v>1</v>
      </c>
      <c r="BQ94" s="41"/>
      <c r="BR94" s="41"/>
      <c r="BS94" s="41">
        <v>1</v>
      </c>
      <c r="BT94" s="41">
        <f t="shared" si="7"/>
        <v>45</v>
      </c>
    </row>
    <row r="95" spans="1:72" ht="19.5" customHeight="1" x14ac:dyDescent="0.45">
      <c r="A95" s="26">
        <v>89</v>
      </c>
      <c r="B95" s="26" t="s">
        <v>64</v>
      </c>
      <c r="C95" s="26" t="s">
        <v>65</v>
      </c>
      <c r="D95" s="26"/>
      <c r="E95" s="46">
        <v>45191</v>
      </c>
      <c r="F95" s="46">
        <v>45191</v>
      </c>
      <c r="G95" s="33" t="s">
        <v>121</v>
      </c>
      <c r="H95" s="34" t="s">
        <v>54</v>
      </c>
      <c r="I95" s="51">
        <v>129.80000000000001</v>
      </c>
      <c r="J95" s="52"/>
      <c r="K95" s="37"/>
      <c r="L95" s="36">
        <v>60</v>
      </c>
      <c r="M95" s="38">
        <f t="shared" si="8"/>
        <v>7788.0000000000009</v>
      </c>
      <c r="N95" s="39">
        <v>0</v>
      </c>
      <c r="O95" s="37">
        <f t="shared" si="10"/>
        <v>0</v>
      </c>
      <c r="P95" s="40">
        <f t="shared" si="11"/>
        <v>60</v>
      </c>
      <c r="Q95" s="37">
        <f t="shared" si="12"/>
        <v>7788.0000000000009</v>
      </c>
      <c r="R95" s="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>
        <f t="shared" si="7"/>
        <v>0</v>
      </c>
    </row>
    <row r="96" spans="1:72" ht="19.5" customHeight="1" x14ac:dyDescent="0.45">
      <c r="A96" s="26">
        <v>90</v>
      </c>
      <c r="B96" s="26" t="s">
        <v>47</v>
      </c>
      <c r="C96" s="26" t="s">
        <v>48</v>
      </c>
      <c r="D96" s="26"/>
      <c r="E96" s="26"/>
      <c r="F96" s="26"/>
      <c r="G96" s="33" t="s">
        <v>122</v>
      </c>
      <c r="H96" s="34" t="s">
        <v>50</v>
      </c>
      <c r="I96" s="51">
        <v>383.5</v>
      </c>
      <c r="J96" s="52">
        <v>32</v>
      </c>
      <c r="K96" s="37">
        <f t="shared" si="9"/>
        <v>12272</v>
      </c>
      <c r="L96" s="36"/>
      <c r="M96" s="38">
        <f t="shared" si="8"/>
        <v>0</v>
      </c>
      <c r="N96" s="39">
        <v>7</v>
      </c>
      <c r="O96" s="37">
        <f t="shared" si="10"/>
        <v>2684.5</v>
      </c>
      <c r="P96" s="40">
        <f t="shared" si="11"/>
        <v>25</v>
      </c>
      <c r="Q96" s="37">
        <f t="shared" si="12"/>
        <v>9587.5</v>
      </c>
      <c r="R96" s="1"/>
      <c r="S96" s="41">
        <v>3</v>
      </c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>
        <v>2</v>
      </c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>
        <v>2</v>
      </c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>
        <f t="shared" si="7"/>
        <v>7</v>
      </c>
    </row>
    <row r="97" spans="1:73" ht="19.5" customHeight="1" x14ac:dyDescent="0.45">
      <c r="A97" s="26">
        <v>91</v>
      </c>
      <c r="B97" s="26" t="s">
        <v>47</v>
      </c>
      <c r="C97" s="26" t="s">
        <v>48</v>
      </c>
      <c r="D97" s="26"/>
      <c r="E97" s="26"/>
      <c r="F97" s="26"/>
      <c r="G97" s="33" t="s">
        <v>122</v>
      </c>
      <c r="H97" s="34" t="s">
        <v>50</v>
      </c>
      <c r="I97" s="51">
        <v>466.1</v>
      </c>
      <c r="J97" s="52">
        <v>40</v>
      </c>
      <c r="K97" s="37">
        <f t="shared" si="9"/>
        <v>18644</v>
      </c>
      <c r="L97" s="36"/>
      <c r="M97" s="38">
        <f t="shared" si="8"/>
        <v>0</v>
      </c>
      <c r="N97" s="39">
        <v>0</v>
      </c>
      <c r="O97" s="37">
        <f t="shared" si="10"/>
        <v>0</v>
      </c>
      <c r="P97" s="40">
        <f t="shared" si="11"/>
        <v>40</v>
      </c>
      <c r="Q97" s="37">
        <f t="shared" si="12"/>
        <v>18644</v>
      </c>
      <c r="R97" s="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>
        <f t="shared" si="7"/>
        <v>0</v>
      </c>
    </row>
    <row r="98" spans="1:73" x14ac:dyDescent="0.45">
      <c r="A98" s="7"/>
      <c r="B98" s="7"/>
      <c r="C98" s="7"/>
      <c r="D98" s="7"/>
      <c r="E98" s="7"/>
      <c r="F98" s="7"/>
      <c r="G98" s="54"/>
      <c r="H98" s="55"/>
      <c r="I98" s="56">
        <f>SUM(I7:I97)</f>
        <v>21775.215540000001</v>
      </c>
      <c r="J98" s="57">
        <f xml:space="preserve"> SUM(J7:J97)</f>
        <v>15109</v>
      </c>
      <c r="K98" s="56">
        <f t="shared" ref="K98:Q98" si="13">SUM(K7:K97)</f>
        <v>673904.87570000009</v>
      </c>
      <c r="L98" s="58">
        <f t="shared" si="13"/>
        <v>1010</v>
      </c>
      <c r="M98" s="56">
        <f t="shared" si="13"/>
        <v>55247.6</v>
      </c>
      <c r="N98" s="59">
        <f t="shared" si="13"/>
        <v>856</v>
      </c>
      <c r="O98" s="56">
        <f t="shared" si="13"/>
        <v>64297.869399999989</v>
      </c>
      <c r="P98" s="59">
        <f t="shared" si="13"/>
        <v>15263</v>
      </c>
      <c r="Q98" s="56">
        <f t="shared" si="13"/>
        <v>664854.60629999975</v>
      </c>
      <c r="R98" s="1"/>
      <c r="S98" s="60">
        <f t="shared" ref="S98:BT98" si="14">SUM(S7:S97)</f>
        <v>157</v>
      </c>
      <c r="T98" s="60">
        <f t="shared" si="14"/>
        <v>5</v>
      </c>
      <c r="U98" s="60">
        <f t="shared" si="14"/>
        <v>2</v>
      </c>
      <c r="V98" s="60">
        <f t="shared" si="14"/>
        <v>10</v>
      </c>
      <c r="W98" s="60">
        <f t="shared" si="14"/>
        <v>5</v>
      </c>
      <c r="X98" s="60">
        <f t="shared" si="14"/>
        <v>8</v>
      </c>
      <c r="Y98" s="60">
        <f t="shared" si="14"/>
        <v>3</v>
      </c>
      <c r="Z98" s="60">
        <f t="shared" si="14"/>
        <v>6</v>
      </c>
      <c r="AA98" s="60">
        <f t="shared" si="14"/>
        <v>3</v>
      </c>
      <c r="AB98" s="60">
        <f t="shared" si="14"/>
        <v>3</v>
      </c>
      <c r="AC98" s="60">
        <f t="shared" si="14"/>
        <v>4</v>
      </c>
      <c r="AD98" s="60">
        <f t="shared" si="14"/>
        <v>2</v>
      </c>
      <c r="AE98" s="60">
        <f t="shared" si="14"/>
        <v>5</v>
      </c>
      <c r="AF98" s="60">
        <f t="shared" si="14"/>
        <v>159</v>
      </c>
      <c r="AG98" s="60">
        <f t="shared" si="14"/>
        <v>11</v>
      </c>
      <c r="AH98" s="60">
        <f t="shared" si="14"/>
        <v>6</v>
      </c>
      <c r="AI98" s="60">
        <f t="shared" si="14"/>
        <v>5</v>
      </c>
      <c r="AJ98" s="60">
        <f t="shared" si="14"/>
        <v>7</v>
      </c>
      <c r="AK98" s="60">
        <f t="shared" si="14"/>
        <v>4</v>
      </c>
      <c r="AL98" s="60">
        <f t="shared" si="14"/>
        <v>2</v>
      </c>
      <c r="AM98" s="60">
        <f t="shared" si="14"/>
        <v>9</v>
      </c>
      <c r="AN98" s="60">
        <f t="shared" si="14"/>
        <v>4</v>
      </c>
      <c r="AO98" s="60">
        <f t="shared" si="14"/>
        <v>4</v>
      </c>
      <c r="AP98" s="60">
        <f t="shared" si="14"/>
        <v>4</v>
      </c>
      <c r="AQ98" s="60">
        <f t="shared" si="14"/>
        <v>5</v>
      </c>
      <c r="AR98" s="60">
        <f t="shared" si="14"/>
        <v>4</v>
      </c>
      <c r="AS98" s="60">
        <f t="shared" si="14"/>
        <v>154</v>
      </c>
      <c r="AT98" s="60">
        <f t="shared" si="14"/>
        <v>6</v>
      </c>
      <c r="AU98" s="60">
        <f t="shared" si="14"/>
        <v>4</v>
      </c>
      <c r="AV98" s="60">
        <f t="shared" si="14"/>
        <v>8</v>
      </c>
      <c r="AW98" s="60">
        <f t="shared" si="14"/>
        <v>4</v>
      </c>
      <c r="AX98" s="60">
        <f t="shared" si="14"/>
        <v>4</v>
      </c>
      <c r="AY98" s="60">
        <f t="shared" si="14"/>
        <v>4</v>
      </c>
      <c r="AZ98" s="60">
        <f t="shared" si="14"/>
        <v>6</v>
      </c>
      <c r="BA98" s="60">
        <f t="shared" si="14"/>
        <v>2</v>
      </c>
      <c r="BB98" s="60">
        <f t="shared" si="14"/>
        <v>2</v>
      </c>
      <c r="BC98" s="60">
        <f t="shared" si="14"/>
        <v>1</v>
      </c>
      <c r="BD98" s="60">
        <f t="shared" si="14"/>
        <v>152</v>
      </c>
      <c r="BE98" s="60">
        <f t="shared" si="14"/>
        <v>7</v>
      </c>
      <c r="BF98" s="60">
        <f t="shared" si="14"/>
        <v>4</v>
      </c>
      <c r="BG98" s="60">
        <f t="shared" si="14"/>
        <v>5</v>
      </c>
      <c r="BH98" s="60">
        <f t="shared" si="14"/>
        <v>5</v>
      </c>
      <c r="BI98" s="60">
        <f t="shared" si="14"/>
        <v>6</v>
      </c>
      <c r="BJ98" s="60">
        <f t="shared" si="14"/>
        <v>10</v>
      </c>
      <c r="BK98" s="60">
        <f t="shared" si="14"/>
        <v>4</v>
      </c>
      <c r="BL98" s="60">
        <f t="shared" si="14"/>
        <v>4</v>
      </c>
      <c r="BM98" s="60">
        <f t="shared" si="14"/>
        <v>4</v>
      </c>
      <c r="BN98" s="60">
        <f t="shared" si="14"/>
        <v>3</v>
      </c>
      <c r="BO98" s="60">
        <f t="shared" si="14"/>
        <v>4</v>
      </c>
      <c r="BP98" s="60">
        <f t="shared" si="14"/>
        <v>4</v>
      </c>
      <c r="BQ98" s="60">
        <f t="shared" si="14"/>
        <v>3</v>
      </c>
      <c r="BR98" s="60">
        <f t="shared" si="14"/>
        <v>2</v>
      </c>
      <c r="BS98" s="60">
        <f t="shared" si="14"/>
        <v>7</v>
      </c>
      <c r="BT98" s="60">
        <f t="shared" si="14"/>
        <v>856</v>
      </c>
      <c r="BU98" s="61"/>
    </row>
    <row r="99" spans="1:73" x14ac:dyDescent="0.45">
      <c r="A99" s="7"/>
      <c r="B99" s="7"/>
      <c r="C99" s="7"/>
      <c r="D99" s="7"/>
      <c r="E99" s="7"/>
      <c r="F99" s="7"/>
      <c r="G99" s="54"/>
      <c r="H99" s="54"/>
      <c r="I99" s="54"/>
      <c r="J99" s="55"/>
      <c r="K99" s="56"/>
      <c r="L99" s="58"/>
      <c r="M99" s="56"/>
      <c r="N99" s="59"/>
      <c r="O99" s="56"/>
      <c r="P99" s="55"/>
      <c r="Q99" s="56"/>
      <c r="R99" s="1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1"/>
    </row>
    <row r="100" spans="1:73" x14ac:dyDescent="0.45">
      <c r="A100" s="7"/>
      <c r="B100" s="7"/>
      <c r="C100" s="7"/>
      <c r="D100" s="7"/>
      <c r="E100" s="7"/>
      <c r="F100" s="7"/>
      <c r="G100" s="54"/>
      <c r="H100" s="54"/>
      <c r="I100" s="54"/>
      <c r="J100" s="55"/>
      <c r="K100" s="56"/>
      <c r="L100" s="58"/>
      <c r="M100" s="56"/>
      <c r="N100" s="59"/>
      <c r="O100" s="56"/>
      <c r="P100" s="55"/>
      <c r="Q100" s="56"/>
      <c r="R100" s="1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1"/>
    </row>
    <row r="101" spans="1:73" ht="14.4" customHeight="1" x14ac:dyDescent="0.45">
      <c r="A101" s="7"/>
      <c r="B101" s="7"/>
      <c r="C101" s="7"/>
      <c r="D101" s="7"/>
      <c r="E101" s="7"/>
      <c r="F101" s="7"/>
      <c r="G101" s="7"/>
      <c r="H101" s="7"/>
      <c r="I101" s="7"/>
      <c r="J101" s="55"/>
      <c r="K101" s="62"/>
      <c r="L101" s="7"/>
      <c r="M101" s="62"/>
      <c r="N101" s="7"/>
      <c r="O101" s="62"/>
      <c r="P101" s="7"/>
      <c r="Q101" s="63"/>
      <c r="R101" s="1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5"/>
    </row>
    <row r="102" spans="1:73" ht="15.75" customHeight="1" x14ac:dyDescent="0.45">
      <c r="A102" s="7"/>
      <c r="B102" s="7"/>
      <c r="C102" s="7"/>
      <c r="D102" s="7"/>
      <c r="E102" s="7"/>
      <c r="F102" s="7"/>
      <c r="G102" s="7"/>
      <c r="H102" s="7"/>
      <c r="I102" s="7"/>
      <c r="J102" s="55"/>
      <c r="K102" s="62"/>
      <c r="L102" s="66"/>
      <c r="M102" s="62"/>
      <c r="N102" s="7"/>
      <c r="O102" s="62"/>
      <c r="P102" s="67"/>
      <c r="Q102" s="63"/>
      <c r="R102" s="1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1"/>
      <c r="BU102" s="61"/>
    </row>
    <row r="103" spans="1:73" ht="24" thickBot="1" x14ac:dyDescent="0.5">
      <c r="G103" s="68"/>
      <c r="H103" s="69"/>
      <c r="I103" s="68"/>
      <c r="J103" s="68"/>
      <c r="K103" s="69"/>
      <c r="L103" s="68"/>
      <c r="M103" s="68"/>
      <c r="N103" s="68"/>
      <c r="O103" s="70"/>
      <c r="P103" s="71"/>
      <c r="Q103" s="71"/>
      <c r="R103" s="1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1"/>
    </row>
    <row r="104" spans="1:73" ht="22.95" customHeight="1" x14ac:dyDescent="0.45">
      <c r="G104" s="72" t="s">
        <v>123</v>
      </c>
      <c r="H104" s="69"/>
      <c r="I104" s="73" t="s">
        <v>124</v>
      </c>
      <c r="J104" s="73"/>
      <c r="K104" s="69"/>
      <c r="L104" s="74" t="s">
        <v>125</v>
      </c>
      <c r="M104" s="74"/>
      <c r="N104" s="74"/>
      <c r="O104" s="70"/>
      <c r="P104" s="74" t="s">
        <v>126</v>
      </c>
      <c r="Q104" s="74"/>
      <c r="R104" s="1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1"/>
    </row>
    <row r="105" spans="1:73" ht="19.2" customHeight="1" x14ac:dyDescent="0.45">
      <c r="G105" s="75" t="s">
        <v>127</v>
      </c>
      <c r="H105" s="69"/>
      <c r="I105" s="76"/>
      <c r="J105" s="76"/>
      <c r="K105" s="69"/>
      <c r="L105" s="77"/>
      <c r="M105" s="77"/>
      <c r="N105" s="77"/>
      <c r="O105" s="69"/>
      <c r="P105" s="69"/>
      <c r="R105" s="1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1"/>
    </row>
    <row r="106" spans="1:73" x14ac:dyDescent="0.45">
      <c r="K106" s="78"/>
    </row>
    <row r="107" spans="1:73" x14ac:dyDescent="0.45">
      <c r="K107" s="78"/>
    </row>
    <row r="108" spans="1:73" x14ac:dyDescent="0.45">
      <c r="G108" s="78"/>
      <c r="O108" s="65"/>
      <c r="P108" s="65"/>
      <c r="Q108" s="80"/>
    </row>
    <row r="109" spans="1:73" x14ac:dyDescent="0.45">
      <c r="G109" s="78"/>
      <c r="L109" s="65"/>
      <c r="P109" s="65"/>
    </row>
    <row r="110" spans="1:73" x14ac:dyDescent="0.45">
      <c r="K110" s="65"/>
      <c r="O110" s="65"/>
    </row>
    <row r="111" spans="1:73" x14ac:dyDescent="0.45">
      <c r="G111" s="78"/>
      <c r="Q111" s="78"/>
    </row>
    <row r="3365" spans="14:14" x14ac:dyDescent="0.45">
      <c r="N3365" s="1" t="s">
        <v>128</v>
      </c>
    </row>
  </sheetData>
  <mergeCells count="70">
    <mergeCell ref="J5:K5"/>
    <mergeCell ref="P5:Q5"/>
    <mergeCell ref="I104:J105"/>
    <mergeCell ref="L104:N105"/>
    <mergeCell ref="P104:Q104"/>
    <mergeCell ref="BT1:BT4"/>
    <mergeCell ref="G2:R2"/>
    <mergeCell ref="E4:E5"/>
    <mergeCell ref="F4:F5"/>
    <mergeCell ref="G4:G5"/>
    <mergeCell ref="H4:H5"/>
    <mergeCell ref="I4:I5"/>
    <mergeCell ref="J4:K4"/>
    <mergeCell ref="L4:M5"/>
    <mergeCell ref="N4:O5"/>
    <mergeCell ref="BN1:BN4"/>
    <mergeCell ref="BO1:BO4"/>
    <mergeCell ref="BP1:BP4"/>
    <mergeCell ref="BQ1:BQ4"/>
    <mergeCell ref="BR1:BR4"/>
    <mergeCell ref="BS1:BS4"/>
    <mergeCell ref="BH1:BH4"/>
    <mergeCell ref="BI1:BI4"/>
    <mergeCell ref="BJ1:BJ4"/>
    <mergeCell ref="BK1:BK4"/>
    <mergeCell ref="BL1:BL4"/>
    <mergeCell ref="BM1:BM4"/>
    <mergeCell ref="BB1:BB4"/>
    <mergeCell ref="BC1:BC4"/>
    <mergeCell ref="BD1:BD4"/>
    <mergeCell ref="BE1:BE4"/>
    <mergeCell ref="BF1:BF4"/>
    <mergeCell ref="BG1:BG4"/>
    <mergeCell ref="AV1:AV4"/>
    <mergeCell ref="AW1:AW4"/>
    <mergeCell ref="AX1:AX4"/>
    <mergeCell ref="AY1:AY4"/>
    <mergeCell ref="AZ1:AZ4"/>
    <mergeCell ref="BA1:BA4"/>
    <mergeCell ref="AP1:AP4"/>
    <mergeCell ref="AQ1:AQ4"/>
    <mergeCell ref="AR1:AR4"/>
    <mergeCell ref="AS1:AS4"/>
    <mergeCell ref="AT1:AT4"/>
    <mergeCell ref="AU1:AU4"/>
    <mergeCell ref="AJ1:AJ4"/>
    <mergeCell ref="AK1:AK4"/>
    <mergeCell ref="AL1:AL4"/>
    <mergeCell ref="AM1:AM4"/>
    <mergeCell ref="AN1:AN4"/>
    <mergeCell ref="AO1:AO4"/>
    <mergeCell ref="AD1:AD4"/>
    <mergeCell ref="AE1:AE4"/>
    <mergeCell ref="AF1:AF4"/>
    <mergeCell ref="AG1:AG4"/>
    <mergeCell ref="AH1:AH4"/>
    <mergeCell ref="AI1:AI4"/>
    <mergeCell ref="X1:X4"/>
    <mergeCell ref="Y1:Y4"/>
    <mergeCell ref="Z1:Z4"/>
    <mergeCell ref="AA1:AA4"/>
    <mergeCell ref="AB1:AB4"/>
    <mergeCell ref="AC1:AC4"/>
    <mergeCell ref="G1:R1"/>
    <mergeCell ref="S1:S4"/>
    <mergeCell ref="T1:T4"/>
    <mergeCell ref="U1:U4"/>
    <mergeCell ref="V1:V4"/>
    <mergeCell ref="W1:W4"/>
    <mergeCell ref="P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workbookViewId="0">
      <selection activeCell="G9" sqref="G9"/>
    </sheetView>
  </sheetViews>
  <sheetFormatPr baseColWidth="10" defaultColWidth="11.5546875" defaultRowHeight="16.2" customHeight="1" x14ac:dyDescent="0.3"/>
  <cols>
    <col min="1" max="1" width="8.88671875" style="82" customWidth="1"/>
    <col min="2" max="2" width="15.6640625" style="82" customWidth="1"/>
    <col min="3" max="3" width="11.6640625" style="82" customWidth="1"/>
    <col min="4" max="4" width="37.88671875" style="82" customWidth="1"/>
    <col min="5" max="5" width="14.21875" style="82" customWidth="1"/>
    <col min="6" max="6" width="12.88671875" style="82" customWidth="1"/>
    <col min="7" max="7" width="44.5546875" style="82" customWidth="1"/>
    <col min="8" max="8" width="11.5546875" style="82"/>
    <col min="9" max="9" width="11.6640625" style="82" bestFit="1" customWidth="1"/>
    <col min="10" max="10" width="16.44140625" style="82" customWidth="1"/>
    <col min="11" max="11" width="15.44140625" style="82" bestFit="1" customWidth="1"/>
    <col min="12" max="16384" width="11.5546875" style="82"/>
  </cols>
  <sheetData>
    <row r="1" spans="1:11" ht="16.2" customHeight="1" x14ac:dyDescent="0.3">
      <c r="A1" s="81"/>
      <c r="B1" s="81"/>
      <c r="C1" s="81"/>
      <c r="D1" s="81"/>
      <c r="E1" s="81"/>
      <c r="F1" s="81"/>
    </row>
    <row r="2" spans="1:11" ht="16.2" customHeight="1" x14ac:dyDescent="0.3">
      <c r="A2" s="81"/>
      <c r="B2" s="81"/>
      <c r="C2" s="81"/>
      <c r="D2" s="81"/>
      <c r="E2" s="81"/>
      <c r="F2" s="81"/>
    </row>
    <row r="3" spans="1:11" ht="16.2" customHeight="1" x14ac:dyDescent="0.3">
      <c r="A3" s="81"/>
      <c r="B3" s="81"/>
      <c r="C3" s="81"/>
      <c r="D3" s="81"/>
      <c r="E3" s="81"/>
      <c r="F3" s="81"/>
    </row>
    <row r="4" spans="1:11" ht="16.2" customHeight="1" x14ac:dyDescent="0.3">
      <c r="A4" s="81"/>
      <c r="B4" s="81"/>
      <c r="C4" s="81"/>
      <c r="D4" s="81"/>
      <c r="E4" s="81"/>
      <c r="F4" s="81"/>
    </row>
    <row r="5" spans="1:11" ht="16.2" customHeight="1" x14ac:dyDescent="0.3">
      <c r="A5" s="81"/>
      <c r="B5" s="81"/>
      <c r="C5" s="81"/>
      <c r="D5" s="81"/>
      <c r="E5" s="81"/>
      <c r="F5" s="81"/>
    </row>
    <row r="6" spans="1:11" ht="16.2" customHeight="1" x14ac:dyDescent="0.3">
      <c r="A6" s="81"/>
      <c r="B6" s="81"/>
      <c r="C6" s="81"/>
      <c r="D6" s="81"/>
      <c r="E6" s="81"/>
      <c r="F6" s="81"/>
    </row>
    <row r="7" spans="1:11" ht="16.2" customHeight="1" x14ac:dyDescent="0.3">
      <c r="A7" s="81"/>
      <c r="B7" s="81"/>
      <c r="C7" s="81"/>
      <c r="D7" s="81"/>
      <c r="E7" s="81"/>
      <c r="F7" s="81"/>
    </row>
    <row r="8" spans="1:11" ht="16.2" customHeight="1" x14ac:dyDescent="0.3">
      <c r="A8" s="81"/>
      <c r="B8" s="81"/>
      <c r="C8" s="81"/>
      <c r="D8" s="81"/>
      <c r="E8" s="81"/>
      <c r="F8" s="81"/>
    </row>
    <row r="9" spans="1:11" ht="16.2" customHeight="1" x14ac:dyDescent="0.3">
      <c r="A9" s="81"/>
      <c r="B9" s="81"/>
      <c r="C9" s="81"/>
      <c r="D9" s="81"/>
      <c r="E9" s="81"/>
      <c r="F9" s="81"/>
    </row>
    <row r="11" spans="1:11" ht="16.2" customHeight="1" x14ac:dyDescent="0.3">
      <c r="A11" s="81"/>
      <c r="B11" s="81"/>
      <c r="C11" s="81"/>
      <c r="D11" s="81"/>
      <c r="E11" s="81"/>
      <c r="F11" s="81"/>
    </row>
    <row r="12" spans="1:11" ht="16.2" customHeight="1" x14ac:dyDescent="0.3">
      <c r="A12" s="83" t="s">
        <v>129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16.2" customHeight="1" x14ac:dyDescent="0.3">
      <c r="A13" s="83" t="s">
        <v>130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16.2" customHeight="1" x14ac:dyDescent="0.3">
      <c r="A14" s="83" t="s">
        <v>131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spans="1:11" ht="16.2" customHeight="1" x14ac:dyDescent="0.3">
      <c r="A15" s="84"/>
      <c r="B15" s="85"/>
      <c r="C15" s="85"/>
      <c r="D15" s="85"/>
      <c r="E15" s="86" t="s">
        <v>31</v>
      </c>
      <c r="F15" s="86" t="s">
        <v>132</v>
      </c>
      <c r="G15" s="84" t="s">
        <v>33</v>
      </c>
      <c r="H15" s="84" t="s">
        <v>133</v>
      </c>
      <c r="I15" s="84" t="s">
        <v>35</v>
      </c>
      <c r="J15" s="84" t="s">
        <v>134</v>
      </c>
      <c r="K15" s="84" t="s">
        <v>135</v>
      </c>
    </row>
    <row r="16" spans="1:11" ht="16.2" customHeight="1" x14ac:dyDescent="0.3">
      <c r="A16" s="84"/>
      <c r="B16" s="85" t="s">
        <v>41</v>
      </c>
      <c r="C16" s="85" t="s">
        <v>42</v>
      </c>
      <c r="D16" s="85" t="s">
        <v>43</v>
      </c>
      <c r="E16" s="87"/>
      <c r="F16" s="87"/>
      <c r="G16" s="84"/>
      <c r="H16" s="84"/>
      <c r="I16" s="84"/>
      <c r="J16" s="84"/>
      <c r="K16" s="84"/>
    </row>
    <row r="17" spans="1:11" ht="16.2" customHeight="1" x14ac:dyDescent="0.3">
      <c r="A17" s="88"/>
      <c r="B17" s="89"/>
      <c r="C17" s="89"/>
      <c r="D17" s="89"/>
      <c r="E17" s="90"/>
      <c r="F17" s="90"/>
      <c r="G17" s="88"/>
      <c r="H17" s="88"/>
      <c r="I17" s="88"/>
      <c r="J17" s="84"/>
      <c r="K17" s="88" t="s">
        <v>44</v>
      </c>
    </row>
    <row r="18" spans="1:11" s="95" customFormat="1" ht="16.2" customHeight="1" x14ac:dyDescent="0.3">
      <c r="A18" s="91">
        <v>1</v>
      </c>
      <c r="B18" s="91" t="s">
        <v>47</v>
      </c>
      <c r="C18" s="91" t="s">
        <v>48</v>
      </c>
      <c r="D18" s="91"/>
      <c r="E18" s="92"/>
      <c r="F18" s="92"/>
      <c r="G18" s="93" t="s">
        <v>49</v>
      </c>
      <c r="H18" s="91" t="s">
        <v>50</v>
      </c>
      <c r="I18" s="91">
        <v>106.2</v>
      </c>
      <c r="J18" s="91">
        <f>+I18*K18</f>
        <v>0</v>
      </c>
      <c r="K18" s="94">
        <v>0</v>
      </c>
    </row>
    <row r="19" spans="1:11" s="95" customFormat="1" ht="16.2" customHeight="1" x14ac:dyDescent="0.3">
      <c r="A19" s="91">
        <v>2</v>
      </c>
      <c r="B19" s="91" t="s">
        <v>47</v>
      </c>
      <c r="C19" s="91" t="s">
        <v>48</v>
      </c>
      <c r="D19" s="91"/>
      <c r="E19" s="92"/>
      <c r="F19" s="92"/>
      <c r="G19" s="93" t="s">
        <v>49</v>
      </c>
      <c r="H19" s="91" t="s">
        <v>50</v>
      </c>
      <c r="I19" s="91">
        <v>123.9</v>
      </c>
      <c r="J19" s="91">
        <f t="shared" ref="J19:J82" si="0">+I19*K19</f>
        <v>2849.7000000000003</v>
      </c>
      <c r="K19" s="94">
        <v>23</v>
      </c>
    </row>
    <row r="20" spans="1:11" s="95" customFormat="1" ht="16.2" customHeight="1" x14ac:dyDescent="0.3">
      <c r="A20" s="91">
        <v>3</v>
      </c>
      <c r="B20" s="91" t="s">
        <v>51</v>
      </c>
      <c r="C20" s="91" t="s">
        <v>52</v>
      </c>
      <c r="D20" s="91"/>
      <c r="E20" s="92"/>
      <c r="F20" s="92"/>
      <c r="G20" s="93" t="s">
        <v>53</v>
      </c>
      <c r="H20" s="91" t="s">
        <v>54</v>
      </c>
      <c r="I20" s="91">
        <v>140</v>
      </c>
      <c r="J20" s="91">
        <f t="shared" si="0"/>
        <v>28000</v>
      </c>
      <c r="K20" s="94">
        <v>200</v>
      </c>
    </row>
    <row r="21" spans="1:11" ht="16.2" customHeight="1" x14ac:dyDescent="0.3">
      <c r="A21" s="96">
        <v>4</v>
      </c>
      <c r="B21" s="96" t="s">
        <v>51</v>
      </c>
      <c r="C21" s="96" t="s">
        <v>52</v>
      </c>
      <c r="D21" s="96"/>
      <c r="E21" s="97"/>
      <c r="F21" s="97"/>
      <c r="G21" s="93" t="s">
        <v>53</v>
      </c>
      <c r="H21" s="96" t="s">
        <v>54</v>
      </c>
      <c r="I21" s="96">
        <v>150</v>
      </c>
      <c r="J21" s="96">
        <f t="shared" si="0"/>
        <v>1650</v>
      </c>
      <c r="K21" s="98">
        <v>11</v>
      </c>
    </row>
    <row r="22" spans="1:11" ht="16.2" customHeight="1" x14ac:dyDescent="0.3">
      <c r="A22" s="96">
        <v>5</v>
      </c>
      <c r="B22" s="96" t="s">
        <v>47</v>
      </c>
      <c r="C22" s="96" t="s">
        <v>48</v>
      </c>
      <c r="D22" s="96"/>
      <c r="E22" s="97"/>
      <c r="F22" s="97"/>
      <c r="G22" s="93" t="s">
        <v>55</v>
      </c>
      <c r="H22" s="96" t="s">
        <v>50</v>
      </c>
      <c r="I22" s="96">
        <v>442.5</v>
      </c>
      <c r="J22" s="96">
        <f t="shared" si="0"/>
        <v>442.5</v>
      </c>
      <c r="K22" s="98">
        <v>1</v>
      </c>
    </row>
    <row r="23" spans="1:11" s="95" customFormat="1" ht="16.2" customHeight="1" x14ac:dyDescent="0.3">
      <c r="A23" s="91">
        <v>6</v>
      </c>
      <c r="B23" s="91" t="s">
        <v>47</v>
      </c>
      <c r="C23" s="91" t="s">
        <v>48</v>
      </c>
      <c r="D23" s="91"/>
      <c r="E23" s="92"/>
      <c r="F23" s="92"/>
      <c r="G23" s="93" t="s">
        <v>55</v>
      </c>
      <c r="H23" s="91" t="s">
        <v>50</v>
      </c>
      <c r="I23" s="91">
        <v>442.5</v>
      </c>
      <c r="J23" s="91">
        <f t="shared" si="0"/>
        <v>15487.5</v>
      </c>
      <c r="K23" s="94">
        <v>35</v>
      </c>
    </row>
    <row r="24" spans="1:11" s="95" customFormat="1" ht="16.2" customHeight="1" x14ac:dyDescent="0.3">
      <c r="A24" s="91">
        <v>7</v>
      </c>
      <c r="B24" s="91" t="s">
        <v>47</v>
      </c>
      <c r="C24" s="91" t="s">
        <v>48</v>
      </c>
      <c r="D24" s="91"/>
      <c r="E24" s="92"/>
      <c r="F24" s="92"/>
      <c r="G24" s="93" t="s">
        <v>55</v>
      </c>
      <c r="H24" s="91" t="s">
        <v>50</v>
      </c>
      <c r="I24" s="91">
        <v>466.1</v>
      </c>
      <c r="J24" s="91">
        <f t="shared" si="0"/>
        <v>9788.1</v>
      </c>
      <c r="K24" s="94">
        <v>21</v>
      </c>
    </row>
    <row r="25" spans="1:11" ht="16.2" customHeight="1" x14ac:dyDescent="0.3">
      <c r="A25" s="96">
        <v>8</v>
      </c>
      <c r="B25" s="96" t="s">
        <v>51</v>
      </c>
      <c r="C25" s="96" t="s">
        <v>52</v>
      </c>
      <c r="D25" s="96"/>
      <c r="E25" s="97"/>
      <c r="F25" s="97"/>
      <c r="G25" s="93" t="s">
        <v>56</v>
      </c>
      <c r="H25" s="96" t="s">
        <v>50</v>
      </c>
      <c r="I25" s="96">
        <v>174</v>
      </c>
      <c r="J25" s="96">
        <f t="shared" si="0"/>
        <v>0</v>
      </c>
      <c r="K25" s="98">
        <v>0</v>
      </c>
    </row>
    <row r="26" spans="1:11" ht="16.2" customHeight="1" x14ac:dyDescent="0.3">
      <c r="A26" s="99">
        <v>9</v>
      </c>
      <c r="B26" s="99" t="s">
        <v>51</v>
      </c>
      <c r="C26" s="99" t="s">
        <v>52</v>
      </c>
      <c r="D26" s="99"/>
      <c r="E26" s="100"/>
      <c r="F26" s="100"/>
      <c r="G26" s="93" t="s">
        <v>56</v>
      </c>
      <c r="H26" s="96" t="s">
        <v>50</v>
      </c>
      <c r="I26" s="96">
        <v>203</v>
      </c>
      <c r="J26" s="96">
        <f t="shared" si="0"/>
        <v>13398</v>
      </c>
      <c r="K26" s="98">
        <v>66</v>
      </c>
    </row>
    <row r="27" spans="1:11" ht="16.2" customHeight="1" x14ac:dyDescent="0.3">
      <c r="A27" s="99">
        <v>10</v>
      </c>
      <c r="B27" s="99" t="s">
        <v>51</v>
      </c>
      <c r="C27" s="99" t="s">
        <v>52</v>
      </c>
      <c r="D27" s="99"/>
      <c r="E27" s="100"/>
      <c r="F27" s="100"/>
      <c r="G27" s="93" t="s">
        <v>57</v>
      </c>
      <c r="H27" s="96" t="s">
        <v>58</v>
      </c>
      <c r="I27" s="96">
        <v>348.1</v>
      </c>
      <c r="J27" s="96">
        <f t="shared" si="0"/>
        <v>696.2</v>
      </c>
      <c r="K27" s="98">
        <v>2</v>
      </c>
    </row>
    <row r="28" spans="1:11" s="95" customFormat="1" ht="16.2" customHeight="1" x14ac:dyDescent="0.3">
      <c r="A28" s="91">
        <v>11</v>
      </c>
      <c r="B28" s="91" t="s">
        <v>51</v>
      </c>
      <c r="C28" s="91" t="s">
        <v>52</v>
      </c>
      <c r="D28" s="91"/>
      <c r="E28" s="92"/>
      <c r="F28" s="92"/>
      <c r="G28" s="93" t="s">
        <v>57</v>
      </c>
      <c r="H28" s="91" t="s">
        <v>58</v>
      </c>
      <c r="I28" s="91">
        <v>531</v>
      </c>
      <c r="J28" s="91">
        <f t="shared" si="0"/>
        <v>0</v>
      </c>
      <c r="K28" s="94"/>
    </row>
    <row r="29" spans="1:11" s="95" customFormat="1" ht="16.2" customHeight="1" x14ac:dyDescent="0.3">
      <c r="A29" s="91">
        <v>12</v>
      </c>
      <c r="B29" s="91" t="s">
        <v>51</v>
      </c>
      <c r="C29" s="91" t="s">
        <v>52</v>
      </c>
      <c r="D29" s="91"/>
      <c r="E29" s="92"/>
      <c r="F29" s="92"/>
      <c r="G29" s="93" t="s">
        <v>57</v>
      </c>
      <c r="H29" s="91" t="s">
        <v>58</v>
      </c>
      <c r="I29" s="91">
        <v>531</v>
      </c>
      <c r="J29" s="91">
        <f t="shared" si="0"/>
        <v>2655</v>
      </c>
      <c r="K29" s="94">
        <v>5</v>
      </c>
    </row>
    <row r="30" spans="1:11" s="95" customFormat="1" ht="16.2" customHeight="1" x14ac:dyDescent="0.3">
      <c r="A30" s="91">
        <v>13</v>
      </c>
      <c r="B30" s="91" t="s">
        <v>47</v>
      </c>
      <c r="C30" s="91" t="s">
        <v>48</v>
      </c>
      <c r="D30" s="91"/>
      <c r="E30" s="92"/>
      <c r="F30" s="92"/>
      <c r="G30" s="93" t="s">
        <v>59</v>
      </c>
      <c r="H30" s="91" t="s">
        <v>50</v>
      </c>
      <c r="I30" s="91">
        <v>29.5</v>
      </c>
      <c r="J30" s="91">
        <f t="shared" si="0"/>
        <v>885</v>
      </c>
      <c r="K30" s="94">
        <v>30</v>
      </c>
    </row>
    <row r="31" spans="1:11" ht="16.2" customHeight="1" x14ac:dyDescent="0.3">
      <c r="A31" s="96">
        <v>14</v>
      </c>
      <c r="B31" s="96" t="s">
        <v>47</v>
      </c>
      <c r="C31" s="96" t="s">
        <v>48</v>
      </c>
      <c r="D31" s="96"/>
      <c r="E31" s="97"/>
      <c r="F31" s="97"/>
      <c r="G31" s="93" t="s">
        <v>59</v>
      </c>
      <c r="H31" s="96" t="s">
        <v>50</v>
      </c>
      <c r="I31" s="96">
        <v>29.5</v>
      </c>
      <c r="J31" s="96">
        <f t="shared" si="0"/>
        <v>531</v>
      </c>
      <c r="K31" s="98">
        <v>18</v>
      </c>
    </row>
    <row r="32" spans="1:11" ht="16.2" customHeight="1" x14ac:dyDescent="0.3">
      <c r="A32" s="96">
        <v>15</v>
      </c>
      <c r="B32" s="96" t="s">
        <v>47</v>
      </c>
      <c r="C32" s="96" t="s">
        <v>48</v>
      </c>
      <c r="D32" s="96"/>
      <c r="E32" s="97"/>
      <c r="F32" s="97"/>
      <c r="G32" s="93" t="s">
        <v>59</v>
      </c>
      <c r="H32" s="96" t="s">
        <v>50</v>
      </c>
      <c r="I32" s="96">
        <v>17.7</v>
      </c>
      <c r="J32" s="96">
        <f t="shared" si="0"/>
        <v>0</v>
      </c>
      <c r="K32" s="98">
        <v>0</v>
      </c>
    </row>
    <row r="33" spans="1:11" s="95" customFormat="1" ht="16.2" customHeight="1" x14ac:dyDescent="0.3">
      <c r="A33" s="91">
        <v>16</v>
      </c>
      <c r="B33" s="91" t="s">
        <v>51</v>
      </c>
      <c r="C33" s="91" t="s">
        <v>52</v>
      </c>
      <c r="D33" s="101"/>
      <c r="E33" s="102"/>
      <c r="F33" s="102"/>
      <c r="G33" s="93" t="s">
        <v>60</v>
      </c>
      <c r="H33" s="91" t="s">
        <v>61</v>
      </c>
      <c r="I33" s="91">
        <v>290</v>
      </c>
      <c r="J33" s="91">
        <f t="shared" si="0"/>
        <v>53360</v>
      </c>
      <c r="K33" s="94">
        <v>184</v>
      </c>
    </row>
    <row r="34" spans="1:11" s="95" customFormat="1" ht="16.2" customHeight="1" x14ac:dyDescent="0.3">
      <c r="A34" s="91">
        <v>17</v>
      </c>
      <c r="B34" s="91" t="s">
        <v>47</v>
      </c>
      <c r="C34" s="91" t="s">
        <v>48</v>
      </c>
      <c r="D34" s="91"/>
      <c r="E34" s="92"/>
      <c r="F34" s="92"/>
      <c r="G34" s="93" t="s">
        <v>62</v>
      </c>
      <c r="H34" s="91" t="s">
        <v>50</v>
      </c>
      <c r="I34" s="91">
        <v>106.2</v>
      </c>
      <c r="J34" s="91">
        <f t="shared" si="0"/>
        <v>2124</v>
      </c>
      <c r="K34" s="94">
        <v>20</v>
      </c>
    </row>
    <row r="35" spans="1:11" ht="16.2" customHeight="1" x14ac:dyDescent="0.3">
      <c r="A35" s="96">
        <v>18</v>
      </c>
      <c r="B35" s="91" t="s">
        <v>47</v>
      </c>
      <c r="C35" s="96" t="s">
        <v>48</v>
      </c>
      <c r="D35" s="96"/>
      <c r="E35" s="97"/>
      <c r="F35" s="97"/>
      <c r="G35" s="93" t="s">
        <v>63</v>
      </c>
      <c r="H35" s="96" t="s">
        <v>50</v>
      </c>
      <c r="I35" s="96">
        <v>274.94</v>
      </c>
      <c r="J35" s="96">
        <f t="shared" si="0"/>
        <v>1099.76</v>
      </c>
      <c r="K35" s="98">
        <v>4</v>
      </c>
    </row>
    <row r="36" spans="1:11" ht="16.2" customHeight="1" x14ac:dyDescent="0.3">
      <c r="A36" s="96">
        <v>19</v>
      </c>
      <c r="B36" s="96" t="s">
        <v>64</v>
      </c>
      <c r="C36" s="96" t="s">
        <v>65</v>
      </c>
      <c r="D36" s="96" t="s">
        <v>66</v>
      </c>
      <c r="E36" s="97"/>
      <c r="F36" s="97"/>
      <c r="G36" s="93" t="s">
        <v>67</v>
      </c>
      <c r="H36" s="96" t="s">
        <v>54</v>
      </c>
      <c r="I36" s="96">
        <v>41.3</v>
      </c>
      <c r="J36" s="96">
        <f t="shared" si="0"/>
        <v>0</v>
      </c>
      <c r="K36" s="98">
        <v>0</v>
      </c>
    </row>
    <row r="37" spans="1:11" ht="16.2" customHeight="1" x14ac:dyDescent="0.3">
      <c r="A37" s="96">
        <v>20</v>
      </c>
      <c r="B37" s="96" t="s">
        <v>64</v>
      </c>
      <c r="C37" s="96" t="s">
        <v>65</v>
      </c>
      <c r="D37" s="96"/>
      <c r="E37" s="97"/>
      <c r="F37" s="97"/>
      <c r="G37" s="93" t="s">
        <v>67</v>
      </c>
      <c r="H37" s="96" t="s">
        <v>54</v>
      </c>
      <c r="I37" s="96">
        <v>25.96</v>
      </c>
      <c r="J37" s="96">
        <f t="shared" si="0"/>
        <v>9501.36</v>
      </c>
      <c r="K37" s="98">
        <v>366</v>
      </c>
    </row>
    <row r="38" spans="1:11" s="95" customFormat="1" ht="16.2" customHeight="1" x14ac:dyDescent="0.3">
      <c r="A38" s="91">
        <v>21</v>
      </c>
      <c r="B38" s="91" t="s">
        <v>64</v>
      </c>
      <c r="C38" s="91" t="s">
        <v>65</v>
      </c>
      <c r="D38" s="91"/>
      <c r="E38" s="92">
        <v>45191</v>
      </c>
      <c r="F38" s="92">
        <v>45191</v>
      </c>
      <c r="G38" s="103" t="s">
        <v>68</v>
      </c>
      <c r="H38" s="91" t="s">
        <v>50</v>
      </c>
      <c r="I38" s="91">
        <v>26.55</v>
      </c>
      <c r="J38" s="91">
        <f t="shared" si="0"/>
        <v>24187.05</v>
      </c>
      <c r="K38" s="94">
        <v>911</v>
      </c>
    </row>
    <row r="39" spans="1:11" s="95" customFormat="1" ht="16.2" customHeight="1" x14ac:dyDescent="0.3">
      <c r="A39" s="91">
        <v>22</v>
      </c>
      <c r="B39" s="91" t="s">
        <v>47</v>
      </c>
      <c r="C39" s="91" t="s">
        <v>48</v>
      </c>
      <c r="D39" s="91"/>
      <c r="E39" s="92"/>
      <c r="F39" s="92"/>
      <c r="G39" s="93" t="s">
        <v>69</v>
      </c>
      <c r="H39" s="91" t="s">
        <v>50</v>
      </c>
      <c r="I39" s="91">
        <v>218.3</v>
      </c>
      <c r="J39" s="91">
        <f t="shared" si="0"/>
        <v>4147.7</v>
      </c>
      <c r="K39" s="94">
        <v>19</v>
      </c>
    </row>
    <row r="40" spans="1:11" s="95" customFormat="1" ht="16.2" customHeight="1" x14ac:dyDescent="0.3">
      <c r="A40" s="91">
        <v>23</v>
      </c>
      <c r="B40" s="91" t="s">
        <v>47</v>
      </c>
      <c r="C40" s="91" t="s">
        <v>48</v>
      </c>
      <c r="D40" s="91"/>
      <c r="E40" s="92"/>
      <c r="F40" s="92"/>
      <c r="G40" s="93" t="s">
        <v>69</v>
      </c>
      <c r="H40" s="91" t="s">
        <v>50</v>
      </c>
      <c r="I40" s="91">
        <v>129.80000000000001</v>
      </c>
      <c r="J40" s="91">
        <f t="shared" si="0"/>
        <v>0</v>
      </c>
      <c r="K40" s="94">
        <v>0</v>
      </c>
    </row>
    <row r="41" spans="1:11" s="95" customFormat="1" ht="16.2" customHeight="1" x14ac:dyDescent="0.3">
      <c r="A41" s="91">
        <v>24</v>
      </c>
      <c r="B41" s="91" t="s">
        <v>47</v>
      </c>
      <c r="C41" s="91" t="s">
        <v>48</v>
      </c>
      <c r="D41" s="91"/>
      <c r="E41" s="92"/>
      <c r="F41" s="92"/>
      <c r="G41" s="93" t="s">
        <v>70</v>
      </c>
      <c r="H41" s="91" t="s">
        <v>50</v>
      </c>
      <c r="I41" s="91">
        <v>159.30000000000001</v>
      </c>
      <c r="J41" s="91">
        <f t="shared" si="0"/>
        <v>477.90000000000003</v>
      </c>
      <c r="K41" s="94">
        <v>3</v>
      </c>
    </row>
    <row r="42" spans="1:11" s="95" customFormat="1" ht="16.2" customHeight="1" x14ac:dyDescent="0.3">
      <c r="A42" s="91">
        <v>25</v>
      </c>
      <c r="B42" s="91" t="s">
        <v>47</v>
      </c>
      <c r="C42" s="91" t="s">
        <v>48</v>
      </c>
      <c r="D42" s="91"/>
      <c r="E42" s="92"/>
      <c r="F42" s="92"/>
      <c r="G42" s="93" t="s">
        <v>71</v>
      </c>
      <c r="H42" s="91" t="s">
        <v>50</v>
      </c>
      <c r="I42" s="91">
        <v>88.5</v>
      </c>
      <c r="J42" s="91">
        <f t="shared" si="0"/>
        <v>3628.5</v>
      </c>
      <c r="K42" s="94">
        <v>41</v>
      </c>
    </row>
    <row r="43" spans="1:11" s="95" customFormat="1" ht="16.2" customHeight="1" x14ac:dyDescent="0.3">
      <c r="A43" s="91">
        <v>26</v>
      </c>
      <c r="B43" s="91" t="s">
        <v>47</v>
      </c>
      <c r="C43" s="91" t="s">
        <v>48</v>
      </c>
      <c r="D43" s="91"/>
      <c r="E43" s="92"/>
      <c r="F43" s="92"/>
      <c r="G43" s="93" t="s">
        <v>71</v>
      </c>
      <c r="H43" s="91" t="s">
        <v>50</v>
      </c>
      <c r="I43" s="91">
        <v>82.6</v>
      </c>
      <c r="J43" s="91">
        <f t="shared" si="0"/>
        <v>0</v>
      </c>
      <c r="K43" s="94">
        <v>0</v>
      </c>
    </row>
    <row r="44" spans="1:11" s="95" customFormat="1" ht="16.2" customHeight="1" x14ac:dyDescent="0.3">
      <c r="A44" s="91">
        <v>27</v>
      </c>
      <c r="B44" s="91" t="s">
        <v>47</v>
      </c>
      <c r="C44" s="91" t="s">
        <v>48</v>
      </c>
      <c r="D44" s="91"/>
      <c r="E44" s="92"/>
      <c r="F44" s="92"/>
      <c r="G44" s="93" t="s">
        <v>72</v>
      </c>
      <c r="H44" s="91" t="s">
        <v>50</v>
      </c>
      <c r="I44" s="91">
        <v>182.9</v>
      </c>
      <c r="J44" s="91">
        <f t="shared" si="0"/>
        <v>1280.3</v>
      </c>
      <c r="K44" s="94">
        <v>7</v>
      </c>
    </row>
    <row r="45" spans="1:11" s="95" customFormat="1" ht="16.2" customHeight="1" x14ac:dyDescent="0.3">
      <c r="A45" s="91">
        <v>28</v>
      </c>
      <c r="B45" s="91" t="s">
        <v>47</v>
      </c>
      <c r="C45" s="91" t="s">
        <v>48</v>
      </c>
      <c r="D45" s="91"/>
      <c r="E45" s="92"/>
      <c r="F45" s="92"/>
      <c r="G45" s="93" t="s">
        <v>73</v>
      </c>
      <c r="H45" s="91" t="s">
        <v>50</v>
      </c>
      <c r="I45" s="91">
        <v>678.5</v>
      </c>
      <c r="J45" s="91">
        <f t="shared" si="0"/>
        <v>6785</v>
      </c>
      <c r="K45" s="94">
        <v>10</v>
      </c>
    </row>
    <row r="46" spans="1:11" s="95" customFormat="1" ht="16.2" customHeight="1" x14ac:dyDescent="0.3">
      <c r="A46" s="91">
        <v>29</v>
      </c>
      <c r="B46" s="91" t="s">
        <v>74</v>
      </c>
      <c r="C46" s="91" t="s">
        <v>75</v>
      </c>
      <c r="D46" s="91"/>
      <c r="E46" s="92"/>
      <c r="F46" s="92"/>
      <c r="G46" s="93" t="s">
        <v>76</v>
      </c>
      <c r="H46" s="91" t="s">
        <v>50</v>
      </c>
      <c r="I46" s="91">
        <v>841.96540000000005</v>
      </c>
      <c r="J46" s="91">
        <f t="shared" si="0"/>
        <v>103561.7442</v>
      </c>
      <c r="K46" s="94">
        <v>123</v>
      </c>
    </row>
    <row r="47" spans="1:11" s="95" customFormat="1" ht="16.2" customHeight="1" x14ac:dyDescent="0.3">
      <c r="A47" s="91">
        <v>30</v>
      </c>
      <c r="B47" s="91" t="s">
        <v>74</v>
      </c>
      <c r="C47" s="91" t="s">
        <v>75</v>
      </c>
      <c r="D47" s="91"/>
      <c r="E47" s="92"/>
      <c r="F47" s="92"/>
      <c r="G47" s="93" t="s">
        <v>77</v>
      </c>
      <c r="H47" s="91" t="s">
        <v>50</v>
      </c>
      <c r="I47" s="91">
        <v>841.96540000000005</v>
      </c>
      <c r="J47" s="91">
        <f t="shared" si="0"/>
        <v>63147.405000000006</v>
      </c>
      <c r="K47" s="94">
        <v>75</v>
      </c>
    </row>
    <row r="48" spans="1:11" s="95" customFormat="1" ht="16.2" customHeight="1" x14ac:dyDescent="0.3">
      <c r="A48" s="91">
        <v>31</v>
      </c>
      <c r="B48" s="91" t="s">
        <v>74</v>
      </c>
      <c r="C48" s="91" t="s">
        <v>75</v>
      </c>
      <c r="D48" s="91"/>
      <c r="E48" s="92"/>
      <c r="F48" s="92"/>
      <c r="G48" s="93" t="s">
        <v>78</v>
      </c>
      <c r="H48" s="91" t="s">
        <v>50</v>
      </c>
      <c r="I48" s="91">
        <v>841.96540000000005</v>
      </c>
      <c r="J48" s="91">
        <f t="shared" si="0"/>
        <v>31152.719800000003</v>
      </c>
      <c r="K48" s="94">
        <v>37</v>
      </c>
    </row>
    <row r="49" spans="1:11" s="95" customFormat="1" ht="16.2" customHeight="1" x14ac:dyDescent="0.3">
      <c r="A49" s="91">
        <v>32</v>
      </c>
      <c r="B49" s="91" t="s">
        <v>47</v>
      </c>
      <c r="C49" s="91" t="s">
        <v>48</v>
      </c>
      <c r="D49" s="91"/>
      <c r="E49" s="92"/>
      <c r="F49" s="92"/>
      <c r="G49" s="93" t="s">
        <v>79</v>
      </c>
      <c r="H49" s="91" t="s">
        <v>50</v>
      </c>
      <c r="I49" s="91">
        <v>159.30000000000001</v>
      </c>
      <c r="J49" s="91">
        <f t="shared" si="0"/>
        <v>1115.1000000000001</v>
      </c>
      <c r="K49" s="94">
        <v>7</v>
      </c>
    </row>
    <row r="50" spans="1:11" s="95" customFormat="1" ht="16.2" customHeight="1" x14ac:dyDescent="0.3">
      <c r="A50" s="91">
        <v>33</v>
      </c>
      <c r="B50" s="91" t="s">
        <v>47</v>
      </c>
      <c r="C50" s="91" t="s">
        <v>48</v>
      </c>
      <c r="D50" s="91"/>
      <c r="E50" s="92"/>
      <c r="F50" s="92"/>
      <c r="G50" s="93" t="s">
        <v>80</v>
      </c>
      <c r="H50" s="91" t="s">
        <v>50</v>
      </c>
      <c r="I50" s="91">
        <v>106.2</v>
      </c>
      <c r="J50" s="91">
        <f t="shared" si="0"/>
        <v>424.8</v>
      </c>
      <c r="K50" s="94">
        <v>4</v>
      </c>
    </row>
    <row r="51" spans="1:11" s="95" customFormat="1" ht="16.2" customHeight="1" x14ac:dyDescent="0.3">
      <c r="A51" s="91">
        <v>34</v>
      </c>
      <c r="B51" s="91" t="s">
        <v>47</v>
      </c>
      <c r="C51" s="91" t="s">
        <v>48</v>
      </c>
      <c r="D51" s="91"/>
      <c r="E51" s="92"/>
      <c r="F51" s="92"/>
      <c r="G51" s="93" t="s">
        <v>81</v>
      </c>
      <c r="H51" s="91" t="s">
        <v>54</v>
      </c>
      <c r="I51" s="91">
        <v>2.1240000000000001</v>
      </c>
      <c r="J51" s="91">
        <f t="shared" si="0"/>
        <v>1571.76</v>
      </c>
      <c r="K51" s="94">
        <v>740</v>
      </c>
    </row>
    <row r="52" spans="1:11" s="95" customFormat="1" ht="16.2" customHeight="1" x14ac:dyDescent="0.3">
      <c r="A52" s="91">
        <v>35</v>
      </c>
      <c r="B52" s="91" t="s">
        <v>47</v>
      </c>
      <c r="C52" s="91" t="s">
        <v>48</v>
      </c>
      <c r="D52" s="91"/>
      <c r="E52" s="92"/>
      <c r="F52" s="92"/>
      <c r="G52" s="93" t="s">
        <v>82</v>
      </c>
      <c r="H52" s="91" t="s">
        <v>50</v>
      </c>
      <c r="I52" s="91">
        <v>1.121</v>
      </c>
      <c r="J52" s="91">
        <f t="shared" si="0"/>
        <v>0</v>
      </c>
      <c r="K52" s="94">
        <v>0</v>
      </c>
    </row>
    <row r="53" spans="1:11" s="95" customFormat="1" ht="16.2" customHeight="1" x14ac:dyDescent="0.3">
      <c r="A53" s="91">
        <v>36</v>
      </c>
      <c r="B53" s="91" t="s">
        <v>47</v>
      </c>
      <c r="C53" s="91" t="s">
        <v>48</v>
      </c>
      <c r="D53" s="91"/>
      <c r="E53" s="92"/>
      <c r="F53" s="92"/>
      <c r="G53" s="93" t="s">
        <v>83</v>
      </c>
      <c r="H53" s="91" t="s">
        <v>50</v>
      </c>
      <c r="I53" s="91">
        <v>5.0775399999999999</v>
      </c>
      <c r="J53" s="91">
        <f t="shared" si="0"/>
        <v>51257.766300000003</v>
      </c>
      <c r="K53" s="94">
        <v>10095</v>
      </c>
    </row>
    <row r="54" spans="1:11" s="95" customFormat="1" ht="16.2" customHeight="1" x14ac:dyDescent="0.3">
      <c r="A54" s="91">
        <v>37</v>
      </c>
      <c r="B54" s="91" t="s">
        <v>47</v>
      </c>
      <c r="C54" s="91" t="s">
        <v>48</v>
      </c>
      <c r="D54" s="91"/>
      <c r="E54" s="92"/>
      <c r="F54" s="92"/>
      <c r="G54" s="93" t="s">
        <v>84</v>
      </c>
      <c r="H54" s="91" t="s">
        <v>50</v>
      </c>
      <c r="I54" s="91">
        <v>584.1</v>
      </c>
      <c r="J54" s="91">
        <f t="shared" si="0"/>
        <v>0</v>
      </c>
      <c r="K54" s="94">
        <v>0</v>
      </c>
    </row>
    <row r="55" spans="1:11" s="95" customFormat="1" ht="16.2" customHeight="1" x14ac:dyDescent="0.3">
      <c r="A55" s="91">
        <v>38</v>
      </c>
      <c r="B55" s="91" t="s">
        <v>47</v>
      </c>
      <c r="C55" s="91" t="s">
        <v>48</v>
      </c>
      <c r="D55" s="91"/>
      <c r="E55" s="92"/>
      <c r="F55" s="92"/>
      <c r="G55" s="93" t="s">
        <v>84</v>
      </c>
      <c r="H55" s="91" t="s">
        <v>50</v>
      </c>
      <c r="I55" s="91">
        <v>772.5</v>
      </c>
      <c r="J55" s="91">
        <f t="shared" si="0"/>
        <v>4635</v>
      </c>
      <c r="K55" s="94">
        <v>6</v>
      </c>
    </row>
    <row r="56" spans="1:11" s="95" customFormat="1" ht="16.2" customHeight="1" x14ac:dyDescent="0.3">
      <c r="A56" s="91">
        <v>39</v>
      </c>
      <c r="B56" s="91" t="s">
        <v>47</v>
      </c>
      <c r="C56" s="91" t="s">
        <v>48</v>
      </c>
      <c r="D56" s="91"/>
      <c r="E56" s="92"/>
      <c r="F56" s="92"/>
      <c r="G56" s="93" t="s">
        <v>85</v>
      </c>
      <c r="H56" s="91" t="s">
        <v>50</v>
      </c>
      <c r="I56" s="91">
        <v>23.6</v>
      </c>
      <c r="J56" s="91">
        <f t="shared" si="0"/>
        <v>236</v>
      </c>
      <c r="K56" s="94">
        <v>10</v>
      </c>
    </row>
    <row r="57" spans="1:11" s="95" customFormat="1" ht="16.2" customHeight="1" x14ac:dyDescent="0.3">
      <c r="A57" s="91">
        <v>40</v>
      </c>
      <c r="B57" s="91" t="s">
        <v>47</v>
      </c>
      <c r="C57" s="91" t="s">
        <v>48</v>
      </c>
      <c r="D57" s="91"/>
      <c r="E57" s="92"/>
      <c r="F57" s="92"/>
      <c r="G57" s="93" t="s">
        <v>85</v>
      </c>
      <c r="H57" s="91" t="s">
        <v>50</v>
      </c>
      <c r="I57" s="91">
        <v>24.78</v>
      </c>
      <c r="J57" s="91">
        <f t="shared" si="0"/>
        <v>446.04</v>
      </c>
      <c r="K57" s="94">
        <v>18</v>
      </c>
    </row>
    <row r="58" spans="1:11" s="95" customFormat="1" ht="16.2" customHeight="1" x14ac:dyDescent="0.3">
      <c r="A58" s="91">
        <v>41</v>
      </c>
      <c r="B58" s="91" t="s">
        <v>47</v>
      </c>
      <c r="C58" s="91" t="s">
        <v>48</v>
      </c>
      <c r="D58" s="91"/>
      <c r="E58" s="92"/>
      <c r="F58" s="92"/>
      <c r="G58" s="93" t="s">
        <v>85</v>
      </c>
      <c r="H58" s="91" t="s">
        <v>50</v>
      </c>
      <c r="I58" s="91">
        <v>34.22</v>
      </c>
      <c r="J58" s="91">
        <f t="shared" si="0"/>
        <v>0</v>
      </c>
      <c r="K58" s="94">
        <v>0</v>
      </c>
    </row>
    <row r="59" spans="1:11" s="95" customFormat="1" ht="16.2" customHeight="1" x14ac:dyDescent="0.3">
      <c r="A59" s="91">
        <v>42</v>
      </c>
      <c r="B59" s="91" t="s">
        <v>47</v>
      </c>
      <c r="C59" s="91" t="s">
        <v>48</v>
      </c>
      <c r="D59" s="91"/>
      <c r="E59" s="92"/>
      <c r="F59" s="92"/>
      <c r="G59" s="93" t="s">
        <v>86</v>
      </c>
      <c r="H59" s="91" t="s">
        <v>50</v>
      </c>
      <c r="I59" s="91">
        <v>230.1</v>
      </c>
      <c r="J59" s="91">
        <f t="shared" si="0"/>
        <v>4602</v>
      </c>
      <c r="K59" s="94">
        <v>20</v>
      </c>
    </row>
    <row r="60" spans="1:11" s="95" customFormat="1" ht="16.2" customHeight="1" x14ac:dyDescent="0.3">
      <c r="A60" s="91">
        <v>43</v>
      </c>
      <c r="B60" s="91" t="s">
        <v>47</v>
      </c>
      <c r="C60" s="91" t="s">
        <v>48</v>
      </c>
      <c r="D60" s="91"/>
      <c r="E60" s="92"/>
      <c r="F60" s="92"/>
      <c r="G60" s="93" t="s">
        <v>86</v>
      </c>
      <c r="H60" s="91" t="s">
        <v>50</v>
      </c>
      <c r="I60" s="91">
        <v>265.5</v>
      </c>
      <c r="J60" s="91">
        <f t="shared" si="0"/>
        <v>0</v>
      </c>
      <c r="K60" s="94">
        <v>0</v>
      </c>
    </row>
    <row r="61" spans="1:11" s="95" customFormat="1" ht="16.2" customHeight="1" x14ac:dyDescent="0.3">
      <c r="A61" s="91">
        <v>44</v>
      </c>
      <c r="B61" s="91" t="s">
        <v>47</v>
      </c>
      <c r="C61" s="91" t="s">
        <v>48</v>
      </c>
      <c r="D61" s="91"/>
      <c r="E61" s="92"/>
      <c r="F61" s="92"/>
      <c r="G61" s="93" t="s">
        <v>87</v>
      </c>
      <c r="H61" s="91" t="s">
        <v>88</v>
      </c>
      <c r="I61" s="91">
        <v>66.866600000000005</v>
      </c>
      <c r="J61" s="91">
        <f t="shared" si="0"/>
        <v>802.39920000000006</v>
      </c>
      <c r="K61" s="94">
        <v>12</v>
      </c>
    </row>
    <row r="62" spans="1:11" s="95" customFormat="1" ht="16.2" customHeight="1" x14ac:dyDescent="0.3">
      <c r="A62" s="91">
        <v>45</v>
      </c>
      <c r="B62" s="91" t="s">
        <v>47</v>
      </c>
      <c r="C62" s="91" t="s">
        <v>48</v>
      </c>
      <c r="D62" s="91"/>
      <c r="E62" s="92"/>
      <c r="F62" s="92"/>
      <c r="G62" s="93" t="s">
        <v>87</v>
      </c>
      <c r="H62" s="91" t="s">
        <v>88</v>
      </c>
      <c r="I62" s="91">
        <v>94.4</v>
      </c>
      <c r="J62" s="91">
        <f t="shared" si="0"/>
        <v>188.8</v>
      </c>
      <c r="K62" s="94">
        <v>2</v>
      </c>
    </row>
    <row r="63" spans="1:11" s="95" customFormat="1" ht="16.2" customHeight="1" x14ac:dyDescent="0.3">
      <c r="A63" s="91">
        <v>46</v>
      </c>
      <c r="B63" s="91" t="s">
        <v>47</v>
      </c>
      <c r="C63" s="91" t="s">
        <v>48</v>
      </c>
      <c r="D63" s="91"/>
      <c r="E63" s="92"/>
      <c r="F63" s="92"/>
      <c r="G63" s="93" t="s">
        <v>89</v>
      </c>
      <c r="H63" s="91" t="s">
        <v>50</v>
      </c>
      <c r="I63" s="91">
        <v>490</v>
      </c>
      <c r="J63" s="91">
        <f t="shared" si="0"/>
        <v>1960</v>
      </c>
      <c r="K63" s="94">
        <v>4</v>
      </c>
    </row>
    <row r="64" spans="1:11" ht="16.2" customHeight="1" x14ac:dyDescent="0.3">
      <c r="A64" s="96">
        <v>47</v>
      </c>
      <c r="B64" s="96" t="s">
        <v>47</v>
      </c>
      <c r="C64" s="96" t="s">
        <v>48</v>
      </c>
      <c r="D64" s="96"/>
      <c r="E64" s="97"/>
      <c r="F64" s="97"/>
      <c r="G64" s="93" t="s">
        <v>89</v>
      </c>
      <c r="H64" s="96" t="s">
        <v>50</v>
      </c>
      <c r="I64" s="96">
        <v>391.76</v>
      </c>
      <c r="J64" s="96">
        <f t="shared" si="0"/>
        <v>4309.3599999999997</v>
      </c>
      <c r="K64" s="98">
        <v>11</v>
      </c>
    </row>
    <row r="65" spans="1:11" s="95" customFormat="1" ht="16.2" customHeight="1" x14ac:dyDescent="0.3">
      <c r="A65" s="91">
        <v>48</v>
      </c>
      <c r="B65" s="91" t="s">
        <v>47</v>
      </c>
      <c r="C65" s="91" t="s">
        <v>48</v>
      </c>
      <c r="D65" s="91"/>
      <c r="E65" s="92"/>
      <c r="F65" s="92"/>
      <c r="G65" s="93" t="s">
        <v>90</v>
      </c>
      <c r="H65" s="91" t="s">
        <v>50</v>
      </c>
      <c r="I65" s="91">
        <v>250</v>
      </c>
      <c r="J65" s="91">
        <f t="shared" si="0"/>
        <v>2250</v>
      </c>
      <c r="K65" s="94">
        <v>9</v>
      </c>
    </row>
    <row r="66" spans="1:11" ht="16.2" customHeight="1" x14ac:dyDescent="0.3">
      <c r="A66" s="96">
        <v>49</v>
      </c>
      <c r="B66" s="96" t="s">
        <v>47</v>
      </c>
      <c r="C66" s="96" t="s">
        <v>48</v>
      </c>
      <c r="D66" s="96"/>
      <c r="E66" s="97"/>
      <c r="F66" s="97"/>
      <c r="G66" s="93" t="s">
        <v>91</v>
      </c>
      <c r="H66" s="96" t="s">
        <v>50</v>
      </c>
      <c r="I66" s="96">
        <v>140</v>
      </c>
      <c r="J66" s="96">
        <f t="shared" si="0"/>
        <v>280</v>
      </c>
      <c r="K66" s="98">
        <v>2</v>
      </c>
    </row>
    <row r="67" spans="1:11" ht="16.2" customHeight="1" x14ac:dyDescent="0.3">
      <c r="A67" s="96">
        <v>50</v>
      </c>
      <c r="B67" s="96" t="s">
        <v>92</v>
      </c>
      <c r="C67" s="96" t="s">
        <v>93</v>
      </c>
      <c r="D67" s="96"/>
      <c r="E67" s="97"/>
      <c r="F67" s="97"/>
      <c r="G67" s="93" t="s">
        <v>94</v>
      </c>
      <c r="H67" s="96" t="s">
        <v>58</v>
      </c>
      <c r="I67" s="96">
        <v>82.01</v>
      </c>
      <c r="J67" s="96">
        <f t="shared" si="0"/>
        <v>9923.2100000000009</v>
      </c>
      <c r="K67" s="98">
        <v>121</v>
      </c>
    </row>
    <row r="68" spans="1:11" ht="16.2" customHeight="1" x14ac:dyDescent="0.3">
      <c r="A68" s="96">
        <v>51</v>
      </c>
      <c r="B68" s="96" t="s">
        <v>92</v>
      </c>
      <c r="C68" s="96" t="s">
        <v>93</v>
      </c>
      <c r="D68" s="96"/>
      <c r="E68" s="97"/>
      <c r="F68" s="97"/>
      <c r="G68" s="93" t="s">
        <v>95</v>
      </c>
      <c r="H68" s="96" t="s">
        <v>58</v>
      </c>
      <c r="I68" s="96">
        <v>112.1</v>
      </c>
      <c r="J68" s="96">
        <f t="shared" si="0"/>
        <v>7062.2999999999993</v>
      </c>
      <c r="K68" s="98">
        <v>63</v>
      </c>
    </row>
    <row r="69" spans="1:11" ht="16.2" customHeight="1" x14ac:dyDescent="0.3">
      <c r="A69" s="104">
        <v>52</v>
      </c>
      <c r="B69" s="104" t="s">
        <v>92</v>
      </c>
      <c r="C69" s="104" t="s">
        <v>93</v>
      </c>
      <c r="D69" s="104"/>
      <c r="E69" s="105"/>
      <c r="F69" s="105"/>
      <c r="G69" s="93" t="s">
        <v>96</v>
      </c>
      <c r="H69" s="104" t="s">
        <v>50</v>
      </c>
      <c r="I69" s="104">
        <v>16.767800000000001</v>
      </c>
      <c r="J69" s="96">
        <f t="shared" si="0"/>
        <v>7998.240600000001</v>
      </c>
      <c r="K69" s="106">
        <v>477</v>
      </c>
    </row>
    <row r="70" spans="1:11" ht="16.2" customHeight="1" x14ac:dyDescent="0.3">
      <c r="A70" s="104">
        <v>53</v>
      </c>
      <c r="B70" s="104" t="s">
        <v>97</v>
      </c>
      <c r="C70" s="104" t="s">
        <v>98</v>
      </c>
      <c r="D70" s="104"/>
      <c r="E70" s="105"/>
      <c r="F70" s="105"/>
      <c r="G70" s="93" t="s">
        <v>99</v>
      </c>
      <c r="H70" s="104" t="s">
        <v>50</v>
      </c>
      <c r="I70" s="104">
        <v>177</v>
      </c>
      <c r="J70" s="96">
        <f t="shared" si="0"/>
        <v>35400</v>
      </c>
      <c r="K70" s="107">
        <v>200</v>
      </c>
    </row>
    <row r="71" spans="1:11" ht="16.2" customHeight="1" x14ac:dyDescent="0.3">
      <c r="A71" s="104">
        <v>54</v>
      </c>
      <c r="B71" s="104" t="s">
        <v>97</v>
      </c>
      <c r="C71" s="104" t="s">
        <v>98</v>
      </c>
      <c r="D71" s="104" t="s">
        <v>66</v>
      </c>
      <c r="E71" s="105"/>
      <c r="F71" s="105"/>
      <c r="G71" s="93" t="s">
        <v>99</v>
      </c>
      <c r="H71" s="104" t="s">
        <v>50</v>
      </c>
      <c r="I71" s="104">
        <v>177</v>
      </c>
      <c r="J71" s="96">
        <f t="shared" si="0"/>
        <v>1770</v>
      </c>
      <c r="K71" s="107">
        <v>10</v>
      </c>
    </row>
    <row r="72" spans="1:11" ht="16.2" customHeight="1" x14ac:dyDescent="0.3">
      <c r="A72" s="104">
        <v>55</v>
      </c>
      <c r="B72" s="104" t="s">
        <v>97</v>
      </c>
      <c r="C72" s="104" t="s">
        <v>98</v>
      </c>
      <c r="D72" s="104"/>
      <c r="E72" s="105"/>
      <c r="F72" s="105"/>
      <c r="G72" s="93" t="s">
        <v>100</v>
      </c>
      <c r="H72" s="104" t="s">
        <v>50</v>
      </c>
      <c r="I72" s="104">
        <v>159.30000000000001</v>
      </c>
      <c r="J72" s="96">
        <f t="shared" si="0"/>
        <v>0</v>
      </c>
      <c r="K72" s="107">
        <v>0</v>
      </c>
    </row>
    <row r="73" spans="1:11" ht="16.2" customHeight="1" x14ac:dyDescent="0.3">
      <c r="A73" s="104">
        <v>56</v>
      </c>
      <c r="B73" s="104" t="s">
        <v>97</v>
      </c>
      <c r="C73" s="104" t="s">
        <v>98</v>
      </c>
      <c r="D73" s="104"/>
      <c r="E73" s="105"/>
      <c r="F73" s="105"/>
      <c r="G73" s="93" t="s">
        <v>100</v>
      </c>
      <c r="H73" s="104" t="s">
        <v>50</v>
      </c>
      <c r="I73" s="104">
        <v>206.5</v>
      </c>
      <c r="J73" s="96">
        <f t="shared" si="0"/>
        <v>7227.5</v>
      </c>
      <c r="K73" s="107">
        <v>35</v>
      </c>
    </row>
    <row r="74" spans="1:11" s="95" customFormat="1" ht="16.2" customHeight="1" x14ac:dyDescent="0.3">
      <c r="A74" s="108">
        <v>57</v>
      </c>
      <c r="B74" s="108" t="s">
        <v>97</v>
      </c>
      <c r="C74" s="108" t="s">
        <v>98</v>
      </c>
      <c r="D74" s="108" t="s">
        <v>66</v>
      </c>
      <c r="E74" s="109"/>
      <c r="F74" s="109"/>
      <c r="G74" s="93" t="s">
        <v>100</v>
      </c>
      <c r="H74" s="108" t="s">
        <v>50</v>
      </c>
      <c r="I74" s="110">
        <v>206.5</v>
      </c>
      <c r="J74" s="91">
        <f t="shared" si="0"/>
        <v>0</v>
      </c>
      <c r="K74" s="111">
        <v>0</v>
      </c>
    </row>
    <row r="75" spans="1:11" s="95" customFormat="1" ht="16.2" customHeight="1" x14ac:dyDescent="0.3">
      <c r="A75" s="108">
        <v>58</v>
      </c>
      <c r="B75" s="108" t="s">
        <v>47</v>
      </c>
      <c r="C75" s="108" t="s">
        <v>48</v>
      </c>
      <c r="D75" s="108"/>
      <c r="E75" s="109"/>
      <c r="F75" s="109"/>
      <c r="G75" s="93" t="s">
        <v>101</v>
      </c>
      <c r="H75" s="108" t="s">
        <v>102</v>
      </c>
      <c r="I75" s="108">
        <v>171.1</v>
      </c>
      <c r="J75" s="91">
        <f t="shared" si="0"/>
        <v>4277.5</v>
      </c>
      <c r="K75" s="111">
        <v>25</v>
      </c>
    </row>
    <row r="76" spans="1:11" s="95" customFormat="1" ht="16.2" customHeight="1" x14ac:dyDescent="0.3">
      <c r="A76" s="108">
        <v>59</v>
      </c>
      <c r="B76" s="108" t="s">
        <v>47</v>
      </c>
      <c r="C76" s="108" t="s">
        <v>48</v>
      </c>
      <c r="D76" s="108"/>
      <c r="E76" s="109"/>
      <c r="F76" s="109"/>
      <c r="G76" s="93" t="s">
        <v>101</v>
      </c>
      <c r="H76" s="108" t="s">
        <v>103</v>
      </c>
      <c r="I76" s="108">
        <v>46.02</v>
      </c>
      <c r="J76" s="91">
        <f t="shared" si="0"/>
        <v>368.16</v>
      </c>
      <c r="K76" s="111">
        <v>8</v>
      </c>
    </row>
    <row r="77" spans="1:11" s="95" customFormat="1" ht="16.2" customHeight="1" x14ac:dyDescent="0.3">
      <c r="A77" s="108">
        <v>60</v>
      </c>
      <c r="B77" s="108" t="s">
        <v>47</v>
      </c>
      <c r="C77" s="108" t="s">
        <v>48</v>
      </c>
      <c r="D77" s="108"/>
      <c r="E77" s="109"/>
      <c r="F77" s="109"/>
      <c r="G77" s="93" t="s">
        <v>104</v>
      </c>
      <c r="H77" s="108" t="s">
        <v>50</v>
      </c>
      <c r="I77" s="108">
        <v>59</v>
      </c>
      <c r="J77" s="91">
        <f t="shared" si="0"/>
        <v>2950</v>
      </c>
      <c r="K77" s="111">
        <v>50</v>
      </c>
    </row>
    <row r="78" spans="1:11" ht="16.2" customHeight="1" x14ac:dyDescent="0.3">
      <c r="A78" s="104">
        <v>61</v>
      </c>
      <c r="B78" s="104" t="s">
        <v>47</v>
      </c>
      <c r="C78" s="104" t="s">
        <v>48</v>
      </c>
      <c r="D78" s="104"/>
      <c r="E78" s="105"/>
      <c r="F78" s="105"/>
      <c r="G78" s="93" t="s">
        <v>104</v>
      </c>
      <c r="H78" s="104" t="s">
        <v>50</v>
      </c>
      <c r="I78" s="104">
        <v>53.1</v>
      </c>
      <c r="J78" s="96">
        <f t="shared" si="0"/>
        <v>0</v>
      </c>
      <c r="K78" s="107">
        <v>0</v>
      </c>
    </row>
    <row r="79" spans="1:11" ht="16.2" customHeight="1" x14ac:dyDescent="0.3">
      <c r="A79" s="104">
        <v>62</v>
      </c>
      <c r="B79" s="104" t="s">
        <v>47</v>
      </c>
      <c r="C79" s="104" t="s">
        <v>48</v>
      </c>
      <c r="D79" s="104"/>
      <c r="E79" s="105"/>
      <c r="F79" s="105"/>
      <c r="G79" s="93" t="s">
        <v>104</v>
      </c>
      <c r="H79" s="104" t="s">
        <v>50</v>
      </c>
      <c r="I79" s="104">
        <v>56.64</v>
      </c>
      <c r="J79" s="96">
        <f t="shared" si="0"/>
        <v>1812.48</v>
      </c>
      <c r="K79" s="107">
        <v>32</v>
      </c>
    </row>
    <row r="80" spans="1:11" ht="16.2" customHeight="1" x14ac:dyDescent="0.3">
      <c r="A80" s="104">
        <v>63</v>
      </c>
      <c r="B80" s="104" t="s">
        <v>47</v>
      </c>
      <c r="C80" s="104" t="s">
        <v>48</v>
      </c>
      <c r="D80" s="104"/>
      <c r="E80" s="105"/>
      <c r="F80" s="105"/>
      <c r="G80" s="93" t="s">
        <v>105</v>
      </c>
      <c r="H80" s="104" t="s">
        <v>50</v>
      </c>
      <c r="I80" s="104">
        <v>265.5</v>
      </c>
      <c r="J80" s="96">
        <f t="shared" si="0"/>
        <v>3186</v>
      </c>
      <c r="K80" s="107">
        <v>12</v>
      </c>
    </row>
    <row r="81" spans="1:11" s="95" customFormat="1" ht="16.2" customHeight="1" x14ac:dyDescent="0.3">
      <c r="A81" s="108">
        <v>64</v>
      </c>
      <c r="B81" s="108" t="s">
        <v>47</v>
      </c>
      <c r="C81" s="108" t="s">
        <v>48</v>
      </c>
      <c r="D81" s="108"/>
      <c r="E81" s="109"/>
      <c r="F81" s="109"/>
      <c r="G81" s="93" t="s">
        <v>106</v>
      </c>
      <c r="H81" s="108" t="s">
        <v>50</v>
      </c>
      <c r="I81" s="108">
        <v>581.74</v>
      </c>
      <c r="J81" s="91">
        <f t="shared" si="0"/>
        <v>581.74</v>
      </c>
      <c r="K81" s="111">
        <v>1</v>
      </c>
    </row>
    <row r="82" spans="1:11" s="95" customFormat="1" ht="16.2" customHeight="1" x14ac:dyDescent="0.3">
      <c r="A82" s="108">
        <v>65</v>
      </c>
      <c r="B82" s="108" t="s">
        <v>47</v>
      </c>
      <c r="C82" s="108" t="s">
        <v>48</v>
      </c>
      <c r="D82" s="108"/>
      <c r="E82" s="109"/>
      <c r="F82" s="109"/>
      <c r="G82" s="93" t="s">
        <v>106</v>
      </c>
      <c r="H82" s="108" t="s">
        <v>50</v>
      </c>
      <c r="I82" s="108">
        <v>560.5</v>
      </c>
      <c r="J82" s="91">
        <f t="shared" si="0"/>
        <v>0</v>
      </c>
      <c r="K82" s="111"/>
    </row>
    <row r="83" spans="1:11" ht="16.2" customHeight="1" x14ac:dyDescent="0.3">
      <c r="A83" s="104">
        <v>66</v>
      </c>
      <c r="B83" s="104" t="s">
        <v>47</v>
      </c>
      <c r="C83" s="104" t="s">
        <v>48</v>
      </c>
      <c r="D83" s="104"/>
      <c r="E83" s="105"/>
      <c r="F83" s="105"/>
      <c r="G83" s="93" t="s">
        <v>106</v>
      </c>
      <c r="H83" s="104" t="s">
        <v>50</v>
      </c>
      <c r="I83" s="104">
        <v>560.5</v>
      </c>
      <c r="J83" s="96">
        <f t="shared" ref="J83:J108" si="1">+I83*K83</f>
        <v>1681.5</v>
      </c>
      <c r="K83" s="107">
        <v>3</v>
      </c>
    </row>
    <row r="84" spans="1:11" ht="16.2" customHeight="1" x14ac:dyDescent="0.3">
      <c r="A84" s="104">
        <v>67</v>
      </c>
      <c r="B84" s="104" t="s">
        <v>64</v>
      </c>
      <c r="C84" s="104" t="s">
        <v>65</v>
      </c>
      <c r="D84" s="104" t="s">
        <v>66</v>
      </c>
      <c r="E84" s="105"/>
      <c r="F84" s="105"/>
      <c r="G84" s="93" t="s">
        <v>107</v>
      </c>
      <c r="H84" s="104" t="s">
        <v>54</v>
      </c>
      <c r="I84" s="104">
        <v>76.7</v>
      </c>
      <c r="J84" s="96">
        <f t="shared" si="1"/>
        <v>5829.2</v>
      </c>
      <c r="K84" s="107">
        <v>76</v>
      </c>
    </row>
    <row r="85" spans="1:11" s="95" customFormat="1" ht="16.2" customHeight="1" x14ac:dyDescent="0.3">
      <c r="A85" s="108">
        <v>68</v>
      </c>
      <c r="B85" s="108" t="s">
        <v>64</v>
      </c>
      <c r="C85" s="108" t="s">
        <v>65</v>
      </c>
      <c r="D85" s="108" t="s">
        <v>66</v>
      </c>
      <c r="E85" s="109"/>
      <c r="F85" s="109"/>
      <c r="G85" s="93" t="s">
        <v>108</v>
      </c>
      <c r="H85" s="108" t="s">
        <v>54</v>
      </c>
      <c r="I85" s="108">
        <v>82.6</v>
      </c>
      <c r="J85" s="91">
        <f t="shared" si="1"/>
        <v>0</v>
      </c>
      <c r="K85" s="111">
        <v>0</v>
      </c>
    </row>
    <row r="86" spans="1:11" ht="16.2" customHeight="1" x14ac:dyDescent="0.3">
      <c r="A86" s="104">
        <v>69</v>
      </c>
      <c r="B86" s="104" t="s">
        <v>64</v>
      </c>
      <c r="C86" s="104" t="s">
        <v>65</v>
      </c>
      <c r="D86" s="104"/>
      <c r="E86" s="105"/>
      <c r="F86" s="105"/>
      <c r="G86" s="93" t="s">
        <v>108</v>
      </c>
      <c r="H86" s="104" t="s">
        <v>54</v>
      </c>
      <c r="I86" s="104">
        <v>68.44</v>
      </c>
      <c r="J86" s="96">
        <f t="shared" si="1"/>
        <v>18821</v>
      </c>
      <c r="K86" s="107">
        <v>275</v>
      </c>
    </row>
    <row r="87" spans="1:11" ht="16.2" customHeight="1" x14ac:dyDescent="0.3">
      <c r="A87" s="104">
        <v>70</v>
      </c>
      <c r="B87" s="104" t="s">
        <v>47</v>
      </c>
      <c r="C87" s="104" t="s">
        <v>48</v>
      </c>
      <c r="D87" s="101"/>
      <c r="E87" s="102">
        <v>45191</v>
      </c>
      <c r="F87" s="102">
        <v>45191</v>
      </c>
      <c r="G87" s="93" t="s">
        <v>109</v>
      </c>
      <c r="H87" s="104" t="s">
        <v>50</v>
      </c>
      <c r="I87" s="104">
        <v>92.04</v>
      </c>
      <c r="J87" s="96">
        <f t="shared" si="1"/>
        <v>0</v>
      </c>
      <c r="K87" s="107">
        <v>0</v>
      </c>
    </row>
    <row r="88" spans="1:11" ht="16.2" customHeight="1" x14ac:dyDescent="0.3">
      <c r="A88" s="104">
        <v>71</v>
      </c>
      <c r="B88" s="104" t="s">
        <v>47</v>
      </c>
      <c r="C88" s="104" t="s">
        <v>48</v>
      </c>
      <c r="D88" s="104"/>
      <c r="E88" s="105"/>
      <c r="F88" s="105"/>
      <c r="G88" s="93" t="s">
        <v>109</v>
      </c>
      <c r="H88" s="104" t="s">
        <v>50</v>
      </c>
      <c r="I88" s="104">
        <v>138.16999999999999</v>
      </c>
      <c r="J88" s="96">
        <f t="shared" si="1"/>
        <v>967.18999999999994</v>
      </c>
      <c r="K88" s="107">
        <v>7</v>
      </c>
    </row>
    <row r="89" spans="1:11" ht="16.2" customHeight="1" x14ac:dyDescent="0.3">
      <c r="A89" s="104">
        <v>72</v>
      </c>
      <c r="B89" s="104" t="s">
        <v>97</v>
      </c>
      <c r="C89" s="104" t="s">
        <v>98</v>
      </c>
      <c r="D89" s="104"/>
      <c r="E89" s="105"/>
      <c r="F89" s="105"/>
      <c r="G89" s="93" t="s">
        <v>110</v>
      </c>
      <c r="H89" s="104" t="s">
        <v>54</v>
      </c>
      <c r="I89" s="104">
        <v>135.69999999999999</v>
      </c>
      <c r="J89" s="96">
        <f t="shared" si="1"/>
        <v>0</v>
      </c>
      <c r="K89" s="107">
        <v>0</v>
      </c>
    </row>
    <row r="90" spans="1:11" s="95" customFormat="1" ht="16.2" customHeight="1" x14ac:dyDescent="0.3">
      <c r="A90" s="108">
        <v>73</v>
      </c>
      <c r="B90" s="108" t="s">
        <v>97</v>
      </c>
      <c r="C90" s="108" t="s">
        <v>98</v>
      </c>
      <c r="D90" s="108"/>
      <c r="E90" s="109"/>
      <c r="F90" s="109"/>
      <c r="G90" s="93" t="s">
        <v>110</v>
      </c>
      <c r="H90" s="108" t="s">
        <v>54</v>
      </c>
      <c r="I90" s="108">
        <v>129.80000000000001</v>
      </c>
      <c r="J90" s="91">
        <f t="shared" si="1"/>
        <v>10903.2</v>
      </c>
      <c r="K90" s="111">
        <v>84</v>
      </c>
    </row>
    <row r="91" spans="1:11" ht="16.2" customHeight="1" x14ac:dyDescent="0.3">
      <c r="A91" s="104">
        <v>74</v>
      </c>
      <c r="B91" s="104" t="s">
        <v>47</v>
      </c>
      <c r="C91" s="104" t="s">
        <v>48</v>
      </c>
      <c r="D91" s="104"/>
      <c r="E91" s="105"/>
      <c r="F91" s="105"/>
      <c r="G91" s="93" t="s">
        <v>111</v>
      </c>
      <c r="H91" s="104" t="s">
        <v>50</v>
      </c>
      <c r="I91" s="104">
        <v>177</v>
      </c>
      <c r="J91" s="96">
        <f t="shared" si="1"/>
        <v>1947</v>
      </c>
      <c r="K91" s="107">
        <v>11</v>
      </c>
    </row>
    <row r="92" spans="1:11" s="95" customFormat="1" ht="16.2" customHeight="1" x14ac:dyDescent="0.3">
      <c r="A92" s="108">
        <v>75</v>
      </c>
      <c r="B92" s="108" t="s">
        <v>51</v>
      </c>
      <c r="C92" s="108" t="s">
        <v>52</v>
      </c>
      <c r="D92" s="108"/>
      <c r="E92" s="109"/>
      <c r="F92" s="109"/>
      <c r="G92" s="93" t="s">
        <v>112</v>
      </c>
      <c r="H92" s="108" t="s">
        <v>50</v>
      </c>
      <c r="I92" s="108">
        <v>678.5</v>
      </c>
      <c r="J92" s="91">
        <f t="shared" si="1"/>
        <v>2714</v>
      </c>
      <c r="K92" s="111">
        <v>4</v>
      </c>
    </row>
    <row r="93" spans="1:11" s="95" customFormat="1" ht="16.2" customHeight="1" x14ac:dyDescent="0.3">
      <c r="A93" s="108">
        <v>76</v>
      </c>
      <c r="B93" s="108" t="s">
        <v>51</v>
      </c>
      <c r="C93" s="108" t="s">
        <v>52</v>
      </c>
      <c r="D93" s="112"/>
      <c r="E93" s="113"/>
      <c r="F93" s="113"/>
      <c r="G93" s="110" t="s">
        <v>113</v>
      </c>
      <c r="H93" s="108" t="s">
        <v>58</v>
      </c>
      <c r="I93" s="108">
        <v>135.69999999999999</v>
      </c>
      <c r="J93" s="91">
        <f t="shared" si="1"/>
        <v>135.69999999999999</v>
      </c>
      <c r="K93" s="111">
        <v>1</v>
      </c>
    </row>
    <row r="94" spans="1:11" ht="16.2" customHeight="1" x14ac:dyDescent="0.3">
      <c r="A94" s="104">
        <v>77</v>
      </c>
      <c r="B94" s="104" t="s">
        <v>64</v>
      </c>
      <c r="C94" s="104" t="s">
        <v>65</v>
      </c>
      <c r="D94" s="114"/>
      <c r="E94" s="115"/>
      <c r="F94" s="115"/>
      <c r="G94" s="116" t="s">
        <v>114</v>
      </c>
      <c r="H94" s="104" t="s">
        <v>50</v>
      </c>
      <c r="I94" s="104">
        <v>30.538399999999999</v>
      </c>
      <c r="J94" s="96">
        <f t="shared" si="1"/>
        <v>1160.4592</v>
      </c>
      <c r="K94" s="117">
        <v>38</v>
      </c>
    </row>
    <row r="95" spans="1:11" ht="16.2" customHeight="1" x14ac:dyDescent="0.3">
      <c r="A95" s="104">
        <v>78</v>
      </c>
      <c r="B95" s="104" t="s">
        <v>64</v>
      </c>
      <c r="C95" s="104" t="s">
        <v>65</v>
      </c>
      <c r="D95" s="114"/>
      <c r="E95" s="115"/>
      <c r="F95" s="115"/>
      <c r="G95" s="116" t="s">
        <v>114</v>
      </c>
      <c r="H95" s="104" t="s">
        <v>50</v>
      </c>
      <c r="I95" s="104">
        <v>25.96</v>
      </c>
      <c r="J95" s="96">
        <f t="shared" si="1"/>
        <v>5192</v>
      </c>
      <c r="K95" s="107">
        <v>200</v>
      </c>
    </row>
    <row r="96" spans="1:11" ht="16.2" customHeight="1" x14ac:dyDescent="0.3">
      <c r="A96" s="104">
        <v>79</v>
      </c>
      <c r="B96" s="104" t="s">
        <v>64</v>
      </c>
      <c r="C96" s="104" t="s">
        <v>65</v>
      </c>
      <c r="D96" s="114" t="s">
        <v>66</v>
      </c>
      <c r="E96" s="115">
        <v>45191</v>
      </c>
      <c r="F96" s="115">
        <v>45191</v>
      </c>
      <c r="G96" s="116" t="s">
        <v>114</v>
      </c>
      <c r="H96" s="104" t="s">
        <v>50</v>
      </c>
      <c r="I96" s="104">
        <v>41.3</v>
      </c>
      <c r="J96" s="96">
        <f t="shared" si="1"/>
        <v>0</v>
      </c>
      <c r="K96" s="107">
        <v>0</v>
      </c>
    </row>
    <row r="97" spans="1:11" ht="16.2" customHeight="1" x14ac:dyDescent="0.3">
      <c r="A97" s="104">
        <v>80</v>
      </c>
      <c r="B97" s="104" t="s">
        <v>64</v>
      </c>
      <c r="C97" s="104" t="s">
        <v>65</v>
      </c>
      <c r="D97" s="114"/>
      <c r="E97" s="115"/>
      <c r="F97" s="115"/>
      <c r="G97" s="116" t="s">
        <v>115</v>
      </c>
      <c r="H97" s="104" t="s">
        <v>50</v>
      </c>
      <c r="I97" s="104">
        <v>1388.2339999999999</v>
      </c>
      <c r="J97" s="96">
        <f t="shared" si="1"/>
        <v>4164.7019999999993</v>
      </c>
      <c r="K97" s="107">
        <v>3</v>
      </c>
    </row>
    <row r="98" spans="1:11" ht="16.2" customHeight="1" x14ac:dyDescent="0.3">
      <c r="A98" s="104">
        <v>81</v>
      </c>
      <c r="B98" s="104" t="s">
        <v>64</v>
      </c>
      <c r="C98" s="104" t="s">
        <v>65</v>
      </c>
      <c r="D98" s="114"/>
      <c r="E98" s="115"/>
      <c r="F98" s="115"/>
      <c r="G98" s="116" t="s">
        <v>116</v>
      </c>
      <c r="H98" s="104" t="s">
        <v>50</v>
      </c>
      <c r="I98" s="118">
        <v>1110.58</v>
      </c>
      <c r="J98" s="96">
        <f t="shared" si="1"/>
        <v>8884.64</v>
      </c>
      <c r="K98" s="117">
        <v>8</v>
      </c>
    </row>
    <row r="99" spans="1:11" ht="16.2" customHeight="1" x14ac:dyDescent="0.3">
      <c r="A99" s="104">
        <v>82</v>
      </c>
      <c r="B99" s="104" t="s">
        <v>47</v>
      </c>
      <c r="C99" s="104" t="s">
        <v>48</v>
      </c>
      <c r="D99" s="114"/>
      <c r="E99" s="115"/>
      <c r="F99" s="115"/>
      <c r="G99" s="116" t="s">
        <v>117</v>
      </c>
      <c r="H99" s="104" t="s">
        <v>50</v>
      </c>
      <c r="I99" s="104">
        <v>56.64</v>
      </c>
      <c r="J99" s="96">
        <f t="shared" si="1"/>
        <v>1189.44</v>
      </c>
      <c r="K99" s="107">
        <v>21</v>
      </c>
    </row>
    <row r="100" spans="1:11" ht="16.2" customHeight="1" x14ac:dyDescent="0.3">
      <c r="A100" s="104">
        <v>83</v>
      </c>
      <c r="B100" s="104" t="s">
        <v>47</v>
      </c>
      <c r="C100" s="104" t="s">
        <v>48</v>
      </c>
      <c r="D100" s="114"/>
      <c r="E100" s="115"/>
      <c r="F100" s="115"/>
      <c r="G100" s="116" t="s">
        <v>117</v>
      </c>
      <c r="H100" s="104" t="s">
        <v>50</v>
      </c>
      <c r="I100" s="104">
        <v>53.1</v>
      </c>
      <c r="J100" s="96">
        <f t="shared" si="1"/>
        <v>53.1</v>
      </c>
      <c r="K100" s="107">
        <v>1</v>
      </c>
    </row>
    <row r="101" spans="1:11" ht="16.2" customHeight="1" x14ac:dyDescent="0.3">
      <c r="A101" s="104">
        <v>84</v>
      </c>
      <c r="B101" s="104" t="s">
        <v>64</v>
      </c>
      <c r="C101" s="104" t="s">
        <v>65</v>
      </c>
      <c r="D101" s="114"/>
      <c r="E101" s="115"/>
      <c r="F101" s="115"/>
      <c r="G101" s="116" t="s">
        <v>118</v>
      </c>
      <c r="H101" s="104" t="s">
        <v>54</v>
      </c>
      <c r="I101" s="104">
        <v>93.22</v>
      </c>
      <c r="J101" s="96">
        <f t="shared" si="1"/>
        <v>9322</v>
      </c>
      <c r="K101" s="107">
        <v>100</v>
      </c>
    </row>
    <row r="102" spans="1:11" ht="16.2" customHeight="1" x14ac:dyDescent="0.3">
      <c r="A102" s="104">
        <v>85</v>
      </c>
      <c r="B102" s="104" t="s">
        <v>64</v>
      </c>
      <c r="C102" s="104" t="s">
        <v>65</v>
      </c>
      <c r="D102" s="114" t="s">
        <v>66</v>
      </c>
      <c r="E102" s="115"/>
      <c r="F102" s="115"/>
      <c r="G102" s="116" t="s">
        <v>118</v>
      </c>
      <c r="H102" s="104" t="s">
        <v>54</v>
      </c>
      <c r="I102" s="104">
        <v>165.2</v>
      </c>
      <c r="J102" s="96">
        <f t="shared" si="1"/>
        <v>165.2</v>
      </c>
      <c r="K102" s="107">
        <v>1</v>
      </c>
    </row>
    <row r="103" spans="1:11" ht="16.2" customHeight="1" x14ac:dyDescent="0.3">
      <c r="A103" s="104">
        <v>86</v>
      </c>
      <c r="B103" s="104" t="s">
        <v>64</v>
      </c>
      <c r="C103" s="104" t="s">
        <v>65</v>
      </c>
      <c r="D103" s="114"/>
      <c r="E103" s="115"/>
      <c r="F103" s="115"/>
      <c r="G103" s="116" t="s">
        <v>119</v>
      </c>
      <c r="H103" s="104" t="s">
        <v>54</v>
      </c>
      <c r="I103" s="104">
        <v>200.6</v>
      </c>
      <c r="J103" s="96">
        <f t="shared" si="1"/>
        <v>12036</v>
      </c>
      <c r="K103" s="107">
        <v>60</v>
      </c>
    </row>
    <row r="104" spans="1:11" ht="16.2" customHeight="1" x14ac:dyDescent="0.3">
      <c r="A104" s="104">
        <v>87</v>
      </c>
      <c r="B104" s="104" t="s">
        <v>64</v>
      </c>
      <c r="C104" s="104" t="s">
        <v>65</v>
      </c>
      <c r="D104" s="114" t="s">
        <v>66</v>
      </c>
      <c r="E104" s="115">
        <v>45191</v>
      </c>
      <c r="F104" s="115">
        <v>45191</v>
      </c>
      <c r="G104" s="116" t="s">
        <v>120</v>
      </c>
      <c r="H104" s="104" t="s">
        <v>54</v>
      </c>
      <c r="I104" s="104">
        <v>112.1</v>
      </c>
      <c r="J104" s="96">
        <f t="shared" si="1"/>
        <v>0</v>
      </c>
      <c r="K104" s="107">
        <v>0</v>
      </c>
    </row>
    <row r="105" spans="1:11" ht="16.2" customHeight="1" x14ac:dyDescent="0.3">
      <c r="A105" s="104">
        <v>88</v>
      </c>
      <c r="B105" s="104" t="s">
        <v>64</v>
      </c>
      <c r="C105" s="104" t="s">
        <v>65</v>
      </c>
      <c r="D105" s="114"/>
      <c r="E105" s="115"/>
      <c r="F105" s="115"/>
      <c r="G105" s="116" t="s">
        <v>120</v>
      </c>
      <c r="H105" s="104" t="s">
        <v>54</v>
      </c>
      <c r="I105" s="104">
        <v>105.02</v>
      </c>
      <c r="J105" s="96">
        <f t="shared" si="1"/>
        <v>6196.1799999999994</v>
      </c>
      <c r="K105" s="107">
        <v>59</v>
      </c>
    </row>
    <row r="106" spans="1:11" ht="16.2" customHeight="1" x14ac:dyDescent="0.3">
      <c r="A106" s="104">
        <v>89</v>
      </c>
      <c r="B106" s="104" t="s">
        <v>64</v>
      </c>
      <c r="C106" s="104" t="s">
        <v>65</v>
      </c>
      <c r="D106" s="114"/>
      <c r="E106" s="115"/>
      <c r="F106" s="115"/>
      <c r="G106" s="116" t="s">
        <v>121</v>
      </c>
      <c r="H106" s="104" t="s">
        <v>54</v>
      </c>
      <c r="I106" s="104">
        <v>129.80000000000001</v>
      </c>
      <c r="J106" s="96">
        <f t="shared" si="1"/>
        <v>7788.0000000000009</v>
      </c>
      <c r="K106" s="107">
        <v>60</v>
      </c>
    </row>
    <row r="107" spans="1:11" ht="16.2" customHeight="1" x14ac:dyDescent="0.3">
      <c r="A107" s="104">
        <v>90</v>
      </c>
      <c r="B107" s="104" t="s">
        <v>47</v>
      </c>
      <c r="C107" s="104" t="s">
        <v>48</v>
      </c>
      <c r="D107" s="114"/>
      <c r="E107" s="115">
        <v>45191</v>
      </c>
      <c r="F107" s="115">
        <v>45191</v>
      </c>
      <c r="G107" s="116" t="s">
        <v>122</v>
      </c>
      <c r="H107" s="104" t="s">
        <v>50</v>
      </c>
      <c r="I107" s="104">
        <v>383.5</v>
      </c>
      <c r="J107" s="96">
        <f t="shared" si="1"/>
        <v>9587.5</v>
      </c>
      <c r="K107" s="107">
        <v>25</v>
      </c>
    </row>
    <row r="108" spans="1:11" ht="16.2" customHeight="1" x14ac:dyDescent="0.3">
      <c r="A108" s="104">
        <v>91</v>
      </c>
      <c r="B108" s="104" t="s">
        <v>47</v>
      </c>
      <c r="C108" s="104" t="s">
        <v>48</v>
      </c>
      <c r="D108" s="114"/>
      <c r="E108" s="115"/>
      <c r="F108" s="115"/>
      <c r="G108" s="116" t="s">
        <v>122</v>
      </c>
      <c r="H108" s="104" t="s">
        <v>50</v>
      </c>
      <c r="I108" s="104">
        <v>466.1</v>
      </c>
      <c r="J108" s="96">
        <f t="shared" si="1"/>
        <v>18644</v>
      </c>
      <c r="K108" s="107">
        <v>40</v>
      </c>
    </row>
    <row r="109" spans="1:11" ht="16.2" customHeight="1" x14ac:dyDescent="0.3">
      <c r="A109" s="119"/>
      <c r="B109" s="119"/>
      <c r="C109" s="119"/>
      <c r="D109" s="120"/>
      <c r="E109" s="121"/>
      <c r="F109" s="121"/>
      <c r="G109" s="122"/>
      <c r="H109" s="119"/>
      <c r="I109" s="119"/>
      <c r="J109" s="123"/>
      <c r="K109" s="124"/>
    </row>
    <row r="110" spans="1:11" ht="16.2" customHeight="1" x14ac:dyDescent="0.3">
      <c r="A110" s="125"/>
      <c r="B110" s="125"/>
      <c r="C110" s="125"/>
      <c r="G110" s="126"/>
      <c r="H110" s="125"/>
      <c r="I110" s="125"/>
      <c r="J110" s="123"/>
      <c r="K110" s="127"/>
    </row>
    <row r="111" spans="1:11" ht="16.2" customHeight="1" x14ac:dyDescent="0.3">
      <c r="A111" s="125"/>
      <c r="B111" s="125"/>
      <c r="C111" s="125"/>
      <c r="G111" s="126"/>
      <c r="H111" s="125"/>
      <c r="I111" s="125"/>
      <c r="J111" s="128">
        <f>SUM(J18:J110)</f>
        <v>664854.60629999975</v>
      </c>
      <c r="K111" s="127">
        <f>SUM(K18:K110)</f>
        <v>15263</v>
      </c>
    </row>
    <row r="112" spans="1:11" ht="16.2" customHeight="1" x14ac:dyDescent="0.3">
      <c r="K112" s="129"/>
    </row>
    <row r="114" spans="7:11" ht="16.2" customHeight="1" x14ac:dyDescent="0.3">
      <c r="G114" s="82" t="s">
        <v>136</v>
      </c>
      <c r="J114" s="82" t="s">
        <v>137</v>
      </c>
    </row>
    <row r="120" spans="7:11" ht="16.2" customHeight="1" thickBot="1" x14ac:dyDescent="0.35">
      <c r="G120" s="130"/>
      <c r="H120" s="81"/>
      <c r="I120" s="130"/>
      <c r="J120" s="130"/>
      <c r="K120" s="130"/>
    </row>
    <row r="121" spans="7:11" ht="16.2" customHeight="1" x14ac:dyDescent="0.3">
      <c r="G121" s="131" t="s">
        <v>138</v>
      </c>
      <c r="H121" s="81"/>
      <c r="I121" s="132" t="s">
        <v>125</v>
      </c>
      <c r="J121" s="132"/>
      <c r="K121" s="132"/>
    </row>
    <row r="122" spans="7:11" ht="16.2" customHeight="1" x14ac:dyDescent="0.3">
      <c r="G122" s="125" t="s">
        <v>127</v>
      </c>
      <c r="H122" s="81"/>
      <c r="I122" s="133"/>
      <c r="J122" s="133"/>
      <c r="K122" s="133"/>
    </row>
  </sheetData>
  <mergeCells count="12">
    <mergeCell ref="K15:K17"/>
    <mergeCell ref="I121:K122"/>
    <mergeCell ref="A12:K12"/>
    <mergeCell ref="A13:K13"/>
    <mergeCell ref="A14:K14"/>
    <mergeCell ref="A15:A17"/>
    <mergeCell ref="E15:E17"/>
    <mergeCell ref="F15:F17"/>
    <mergeCell ref="G15:G17"/>
    <mergeCell ref="H15:H17"/>
    <mergeCell ref="I15:I17"/>
    <mergeCell ref="J15:J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Resumen 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Jhordan Antonio Vicente Luciano</cp:lastModifiedBy>
  <dcterms:created xsi:type="dcterms:W3CDTF">2023-10-09T14:55:41Z</dcterms:created>
  <dcterms:modified xsi:type="dcterms:W3CDTF">2023-10-09T14:57:22Z</dcterms:modified>
</cp:coreProperties>
</file>