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inventarios\"/>
    </mc:Choice>
  </mc:AlternateContent>
  <bookViews>
    <workbookView xWindow="0" yWindow="0" windowWidth="23040" windowHeight="9384" activeTab="1"/>
  </bookViews>
  <sheets>
    <sheet name="Diciembre" sheetId="1" r:id="rId1"/>
    <sheet name="Resumen Diciembre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9" i="2" l="1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79" i="2" s="1"/>
  <c r="BP66" i="1" l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I66" i="1"/>
  <c r="G66" i="1"/>
  <c r="E66" i="1"/>
  <c r="D66" i="1"/>
  <c r="BQ65" i="1"/>
  <c r="K65" i="1"/>
  <c r="L65" i="1" s="1"/>
  <c r="J65" i="1"/>
  <c r="H65" i="1"/>
  <c r="F65" i="1"/>
  <c r="BQ64" i="1"/>
  <c r="K64" i="1"/>
  <c r="L64" i="1" s="1"/>
  <c r="J64" i="1"/>
  <c r="H64" i="1"/>
  <c r="F64" i="1"/>
  <c r="BQ63" i="1"/>
  <c r="K63" i="1"/>
  <c r="L63" i="1" s="1"/>
  <c r="J63" i="1"/>
  <c r="H63" i="1"/>
  <c r="F63" i="1"/>
  <c r="BQ62" i="1"/>
  <c r="K62" i="1"/>
  <c r="L62" i="1" s="1"/>
  <c r="J62" i="1"/>
  <c r="H62" i="1"/>
  <c r="F62" i="1"/>
  <c r="BQ61" i="1"/>
  <c r="K61" i="1"/>
  <c r="L61" i="1" s="1"/>
  <c r="J61" i="1"/>
  <c r="H61" i="1"/>
  <c r="F61" i="1"/>
  <c r="BQ60" i="1"/>
  <c r="K60" i="1"/>
  <c r="L60" i="1" s="1"/>
  <c r="J60" i="1"/>
  <c r="H60" i="1"/>
  <c r="F60" i="1"/>
  <c r="BQ59" i="1"/>
  <c r="K59" i="1"/>
  <c r="L59" i="1" s="1"/>
  <c r="J59" i="1"/>
  <c r="H59" i="1"/>
  <c r="F59" i="1"/>
  <c r="BQ58" i="1"/>
  <c r="K58" i="1"/>
  <c r="L58" i="1" s="1"/>
  <c r="J58" i="1"/>
  <c r="H58" i="1"/>
  <c r="F58" i="1"/>
  <c r="BQ57" i="1"/>
  <c r="K57" i="1"/>
  <c r="L57" i="1" s="1"/>
  <c r="J57" i="1"/>
  <c r="H57" i="1"/>
  <c r="F57" i="1"/>
  <c r="BQ56" i="1"/>
  <c r="K56" i="1"/>
  <c r="L56" i="1" s="1"/>
  <c r="J56" i="1"/>
  <c r="H56" i="1"/>
  <c r="F56" i="1"/>
  <c r="BQ55" i="1"/>
  <c r="K55" i="1"/>
  <c r="L55" i="1" s="1"/>
  <c r="J55" i="1"/>
  <c r="H55" i="1"/>
  <c r="F55" i="1"/>
  <c r="BQ54" i="1"/>
  <c r="K54" i="1"/>
  <c r="L54" i="1" s="1"/>
  <c r="J54" i="1"/>
  <c r="H54" i="1"/>
  <c r="F54" i="1"/>
  <c r="BQ53" i="1"/>
  <c r="K53" i="1"/>
  <c r="L53" i="1" s="1"/>
  <c r="J53" i="1"/>
  <c r="H53" i="1"/>
  <c r="F53" i="1"/>
  <c r="BQ52" i="1"/>
  <c r="K52" i="1"/>
  <c r="L52" i="1" s="1"/>
  <c r="J52" i="1"/>
  <c r="H52" i="1"/>
  <c r="F52" i="1"/>
  <c r="BQ51" i="1"/>
  <c r="K51" i="1"/>
  <c r="L51" i="1" s="1"/>
  <c r="J51" i="1"/>
  <c r="H51" i="1"/>
  <c r="F51" i="1"/>
  <c r="BQ50" i="1"/>
  <c r="K50" i="1"/>
  <c r="L50" i="1" s="1"/>
  <c r="J50" i="1"/>
  <c r="H50" i="1"/>
  <c r="F50" i="1"/>
  <c r="BQ49" i="1"/>
  <c r="K49" i="1"/>
  <c r="L49" i="1" s="1"/>
  <c r="J49" i="1"/>
  <c r="H49" i="1"/>
  <c r="F49" i="1"/>
  <c r="BQ48" i="1"/>
  <c r="K48" i="1"/>
  <c r="L48" i="1" s="1"/>
  <c r="J48" i="1"/>
  <c r="H48" i="1"/>
  <c r="F48" i="1"/>
  <c r="BQ47" i="1"/>
  <c r="K47" i="1"/>
  <c r="L47" i="1" s="1"/>
  <c r="J47" i="1"/>
  <c r="H47" i="1"/>
  <c r="F47" i="1"/>
  <c r="BQ46" i="1"/>
  <c r="K46" i="1"/>
  <c r="L46" i="1" s="1"/>
  <c r="J46" i="1"/>
  <c r="H46" i="1"/>
  <c r="F46" i="1"/>
  <c r="BQ45" i="1"/>
  <c r="K45" i="1"/>
  <c r="L45" i="1" s="1"/>
  <c r="J45" i="1"/>
  <c r="H45" i="1"/>
  <c r="F45" i="1"/>
  <c r="BQ44" i="1"/>
  <c r="K44" i="1"/>
  <c r="L44" i="1" s="1"/>
  <c r="J44" i="1"/>
  <c r="H44" i="1"/>
  <c r="F44" i="1"/>
  <c r="BQ43" i="1"/>
  <c r="K43" i="1"/>
  <c r="L43" i="1" s="1"/>
  <c r="J43" i="1"/>
  <c r="H43" i="1"/>
  <c r="F43" i="1"/>
  <c r="BQ42" i="1"/>
  <c r="K42" i="1"/>
  <c r="L42" i="1" s="1"/>
  <c r="J42" i="1"/>
  <c r="H42" i="1"/>
  <c r="F42" i="1"/>
  <c r="BQ41" i="1"/>
  <c r="K41" i="1"/>
  <c r="L41" i="1" s="1"/>
  <c r="J41" i="1"/>
  <c r="H41" i="1"/>
  <c r="F41" i="1"/>
  <c r="BQ40" i="1"/>
  <c r="K40" i="1"/>
  <c r="L40" i="1" s="1"/>
  <c r="J40" i="1"/>
  <c r="H40" i="1"/>
  <c r="F40" i="1"/>
  <c r="BQ39" i="1"/>
  <c r="K39" i="1"/>
  <c r="L39" i="1" s="1"/>
  <c r="J39" i="1"/>
  <c r="H39" i="1"/>
  <c r="F39" i="1"/>
  <c r="BQ38" i="1"/>
  <c r="K38" i="1"/>
  <c r="L38" i="1" s="1"/>
  <c r="J38" i="1"/>
  <c r="H38" i="1"/>
  <c r="F38" i="1"/>
  <c r="BQ37" i="1"/>
  <c r="K37" i="1"/>
  <c r="L37" i="1" s="1"/>
  <c r="J37" i="1"/>
  <c r="H37" i="1"/>
  <c r="F37" i="1"/>
  <c r="BQ36" i="1"/>
  <c r="K36" i="1"/>
  <c r="L36" i="1" s="1"/>
  <c r="J36" i="1"/>
  <c r="H36" i="1"/>
  <c r="F36" i="1"/>
  <c r="BQ35" i="1"/>
  <c r="K35" i="1"/>
  <c r="L35" i="1" s="1"/>
  <c r="J35" i="1"/>
  <c r="H35" i="1"/>
  <c r="F35" i="1"/>
  <c r="BQ34" i="1"/>
  <c r="K34" i="1"/>
  <c r="L34" i="1" s="1"/>
  <c r="J34" i="1"/>
  <c r="H34" i="1"/>
  <c r="F34" i="1"/>
  <c r="BQ33" i="1"/>
  <c r="K33" i="1"/>
  <c r="L33" i="1" s="1"/>
  <c r="J33" i="1"/>
  <c r="H33" i="1"/>
  <c r="F33" i="1"/>
  <c r="BQ32" i="1"/>
  <c r="K32" i="1"/>
  <c r="L32" i="1" s="1"/>
  <c r="J32" i="1"/>
  <c r="H32" i="1"/>
  <c r="F32" i="1"/>
  <c r="BQ31" i="1"/>
  <c r="K31" i="1"/>
  <c r="L31" i="1" s="1"/>
  <c r="J31" i="1"/>
  <c r="H31" i="1"/>
  <c r="F31" i="1"/>
  <c r="BQ30" i="1"/>
  <c r="K30" i="1"/>
  <c r="L30" i="1" s="1"/>
  <c r="J30" i="1"/>
  <c r="H30" i="1"/>
  <c r="F30" i="1"/>
  <c r="BQ29" i="1"/>
  <c r="K29" i="1"/>
  <c r="L29" i="1" s="1"/>
  <c r="J29" i="1"/>
  <c r="H29" i="1"/>
  <c r="F29" i="1"/>
  <c r="BQ28" i="1"/>
  <c r="K28" i="1"/>
  <c r="L28" i="1" s="1"/>
  <c r="J28" i="1"/>
  <c r="H28" i="1"/>
  <c r="F28" i="1"/>
  <c r="BQ27" i="1"/>
  <c r="K27" i="1"/>
  <c r="L27" i="1" s="1"/>
  <c r="J27" i="1"/>
  <c r="H27" i="1"/>
  <c r="F27" i="1"/>
  <c r="BQ26" i="1"/>
  <c r="K26" i="1"/>
  <c r="L26" i="1" s="1"/>
  <c r="J26" i="1"/>
  <c r="H26" i="1"/>
  <c r="F26" i="1"/>
  <c r="BQ25" i="1"/>
  <c r="K25" i="1"/>
  <c r="L25" i="1" s="1"/>
  <c r="J25" i="1"/>
  <c r="H25" i="1"/>
  <c r="F25" i="1"/>
  <c r="BQ24" i="1"/>
  <c r="K24" i="1"/>
  <c r="L24" i="1" s="1"/>
  <c r="J24" i="1"/>
  <c r="H24" i="1"/>
  <c r="F24" i="1"/>
  <c r="BQ23" i="1"/>
  <c r="K23" i="1"/>
  <c r="L23" i="1" s="1"/>
  <c r="J23" i="1"/>
  <c r="H23" i="1"/>
  <c r="F23" i="1"/>
  <c r="BQ22" i="1"/>
  <c r="K22" i="1"/>
  <c r="L22" i="1" s="1"/>
  <c r="J22" i="1"/>
  <c r="H22" i="1"/>
  <c r="F22" i="1"/>
  <c r="BQ21" i="1"/>
  <c r="K21" i="1"/>
  <c r="L21" i="1" s="1"/>
  <c r="J21" i="1"/>
  <c r="H21" i="1"/>
  <c r="F21" i="1"/>
  <c r="BQ20" i="1"/>
  <c r="K20" i="1"/>
  <c r="L20" i="1" s="1"/>
  <c r="J20" i="1"/>
  <c r="H20" i="1"/>
  <c r="F20" i="1"/>
  <c r="BQ19" i="1"/>
  <c r="K19" i="1"/>
  <c r="L19" i="1" s="1"/>
  <c r="J19" i="1"/>
  <c r="H19" i="1"/>
  <c r="F19" i="1"/>
  <c r="BQ18" i="1"/>
  <c r="K18" i="1"/>
  <c r="L18" i="1" s="1"/>
  <c r="J18" i="1"/>
  <c r="H18" i="1"/>
  <c r="F18" i="1"/>
  <c r="BQ17" i="1"/>
  <c r="K17" i="1"/>
  <c r="L17" i="1" s="1"/>
  <c r="J17" i="1"/>
  <c r="H17" i="1"/>
  <c r="F17" i="1"/>
  <c r="BQ16" i="1"/>
  <c r="K16" i="1"/>
  <c r="L16" i="1" s="1"/>
  <c r="J16" i="1"/>
  <c r="H16" i="1"/>
  <c r="F16" i="1"/>
  <c r="BQ15" i="1"/>
  <c r="K15" i="1"/>
  <c r="L15" i="1" s="1"/>
  <c r="J15" i="1"/>
  <c r="H15" i="1"/>
  <c r="F15" i="1"/>
  <c r="BQ14" i="1"/>
  <c r="K14" i="1"/>
  <c r="L14" i="1" s="1"/>
  <c r="J14" i="1"/>
  <c r="H14" i="1"/>
  <c r="F14" i="1"/>
  <c r="BQ13" i="1"/>
  <c r="K13" i="1"/>
  <c r="L13" i="1" s="1"/>
  <c r="J13" i="1"/>
  <c r="H13" i="1"/>
  <c r="F13" i="1"/>
  <c r="BQ12" i="1"/>
  <c r="K12" i="1"/>
  <c r="L12" i="1" s="1"/>
  <c r="J12" i="1"/>
  <c r="H12" i="1"/>
  <c r="F12" i="1"/>
  <c r="BQ11" i="1"/>
  <c r="K11" i="1"/>
  <c r="L11" i="1" s="1"/>
  <c r="J11" i="1"/>
  <c r="H11" i="1"/>
  <c r="F11" i="1"/>
  <c r="BQ10" i="1"/>
  <c r="K10" i="1"/>
  <c r="L10" i="1" s="1"/>
  <c r="J10" i="1"/>
  <c r="H10" i="1"/>
  <c r="F10" i="1"/>
  <c r="BQ9" i="1"/>
  <c r="K9" i="1"/>
  <c r="L9" i="1" s="1"/>
  <c r="J9" i="1"/>
  <c r="H9" i="1"/>
  <c r="BQ8" i="1"/>
  <c r="K8" i="1"/>
  <c r="J8" i="1"/>
  <c r="H8" i="1"/>
  <c r="F8" i="1"/>
  <c r="BQ7" i="1"/>
  <c r="BQ66" i="1" s="1"/>
  <c r="K7" i="1"/>
  <c r="L7" i="1" s="1"/>
  <c r="J7" i="1"/>
  <c r="J66" i="1" s="1"/>
  <c r="H7" i="1"/>
  <c r="H66" i="1" s="1"/>
  <c r="F7" i="1"/>
  <c r="F66" i="1" s="1"/>
  <c r="P6" i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AY6" i="1" s="1"/>
  <c r="AZ6" i="1" s="1"/>
  <c r="BA6" i="1" s="1"/>
  <c r="BB6" i="1" s="1"/>
  <c r="BC6" i="1" s="1"/>
  <c r="BD6" i="1" s="1"/>
  <c r="BE6" i="1" s="1"/>
  <c r="BF6" i="1" s="1"/>
  <c r="BG6" i="1" s="1"/>
  <c r="BH6" i="1" s="1"/>
  <c r="BI6" i="1" s="1"/>
  <c r="BJ6" i="1" s="1"/>
  <c r="BK6" i="1" s="1"/>
  <c r="BL6" i="1" s="1"/>
  <c r="BM6" i="1" s="1"/>
  <c r="BN6" i="1" s="1"/>
  <c r="BO6" i="1" s="1"/>
  <c r="BP6" i="1" s="1"/>
  <c r="O6" i="1"/>
  <c r="L66" i="1" l="1"/>
  <c r="K66" i="1"/>
</calcChain>
</file>

<file path=xl/sharedStrings.xml><?xml version="1.0" encoding="utf-8"?>
<sst xmlns="http://schemas.openxmlformats.org/spreadsheetml/2006/main" count="328" uniqueCount="111">
  <si>
    <t>INVENTARIO CONSUMIBLES</t>
  </si>
  <si>
    <t xml:space="preserve">conserjeria </t>
  </si>
  <si>
    <t>G. Tecnica</t>
  </si>
  <si>
    <t>G. Administrativa</t>
  </si>
  <si>
    <t>D. Ejecutiva</t>
  </si>
  <si>
    <t>Farmacos</t>
  </si>
  <si>
    <t>Financiera</t>
  </si>
  <si>
    <t>Poblacion Claves</t>
  </si>
  <si>
    <t>Monitores Finacieros</t>
  </si>
  <si>
    <t>Prensa</t>
  </si>
  <si>
    <t>juridica</t>
  </si>
  <si>
    <t>Conserjeria</t>
  </si>
  <si>
    <t>Gestion Humana</t>
  </si>
  <si>
    <t>Archivo y Correspondencia</t>
  </si>
  <si>
    <t>Recepcion</t>
  </si>
  <si>
    <t>Compras</t>
  </si>
  <si>
    <t>Transportacion</t>
  </si>
  <si>
    <t>Planificacion</t>
  </si>
  <si>
    <t>Juridica</t>
  </si>
  <si>
    <t>Acceso  a la Informacion</t>
  </si>
  <si>
    <t>Control Interno</t>
  </si>
  <si>
    <t>Acceso a la Informacion</t>
  </si>
  <si>
    <t>Monitores finacieros</t>
  </si>
  <si>
    <t>Poblacion Clave</t>
  </si>
  <si>
    <t>Informatica</t>
  </si>
  <si>
    <t>G. Humana</t>
  </si>
  <si>
    <t>G. tecnica</t>
  </si>
  <si>
    <t>Seccion de Servicios</t>
  </si>
  <si>
    <t>Diciembre 2021</t>
  </si>
  <si>
    <t>Descripción</t>
  </si>
  <si>
    <t>Denominación</t>
  </si>
  <si>
    <t>Precio Unitario</t>
  </si>
  <si>
    <t>Inventario inicial</t>
  </si>
  <si>
    <t>Entradas</t>
  </si>
  <si>
    <t>Salidas</t>
  </si>
  <si>
    <t>Inventario Final</t>
  </si>
  <si>
    <t>Cantidad</t>
  </si>
  <si>
    <t>Valor en RD$</t>
  </si>
  <si>
    <t>cantidad</t>
  </si>
  <si>
    <t>alcohol galon</t>
  </si>
  <si>
    <t>paq</t>
  </si>
  <si>
    <t>agua fardo 20/1 16 oz</t>
  </si>
  <si>
    <t>Ambientadores P/Dispensadores</t>
  </si>
  <si>
    <t>u/d</t>
  </si>
  <si>
    <t xml:space="preserve">azucar crema 5 libras </t>
  </si>
  <si>
    <t>azucar de dieta 100/1</t>
  </si>
  <si>
    <t>cjs</t>
  </si>
  <si>
    <t>Brillo Verde</t>
  </si>
  <si>
    <t>café 1 lbs</t>
  </si>
  <si>
    <t>lbs</t>
  </si>
  <si>
    <t>Cloro/galon</t>
  </si>
  <si>
    <t>Cubeta de 5 galones</t>
  </si>
  <si>
    <t>cucharas desechables (25/1)</t>
  </si>
  <si>
    <t>Cuchillos desechables (25/1)</t>
  </si>
  <si>
    <t>Desinfectantes con Olor/galon</t>
  </si>
  <si>
    <t xml:space="preserve">Desinfectantes en spray </t>
  </si>
  <si>
    <t>Desinfectantes para Inodoro</t>
  </si>
  <si>
    <t>Detergente en polvo. 1lb c/u</t>
  </si>
  <si>
    <t>Desgrasante Liquido (galon)</t>
  </si>
  <si>
    <t xml:space="preserve">Dispensadores de Jabón </t>
  </si>
  <si>
    <t>Escoba Plastica</t>
  </si>
  <si>
    <t>Escobilla para Inodoro</t>
  </si>
  <si>
    <t>Fundas negras 4 galones (25/1)</t>
  </si>
  <si>
    <t>Fundas negras 55 galones</t>
  </si>
  <si>
    <t>gel antibaterial galon</t>
  </si>
  <si>
    <t>fosforo</t>
  </si>
  <si>
    <t>Insecticida Baygon</t>
  </si>
  <si>
    <t>Jabon en bola / fregar</t>
  </si>
  <si>
    <t>Jabon liquido de baños (galon)</t>
  </si>
  <si>
    <t>Lanilla</t>
  </si>
  <si>
    <t>Limpia Cristales Liquido /Galon</t>
  </si>
  <si>
    <t>Limpia Cristales Liquido /spray</t>
  </si>
  <si>
    <t>Mascarilla Quirurgica azul</t>
  </si>
  <si>
    <t>Mascarilla Quirurgica negra</t>
  </si>
  <si>
    <t>Mascarillas KN 95</t>
  </si>
  <si>
    <t>Papel de baños para dispensador</t>
  </si>
  <si>
    <t>papel toallas</t>
  </si>
  <si>
    <t>Pares de Guantes</t>
  </si>
  <si>
    <t>Par</t>
  </si>
  <si>
    <t>Piedras aromaticas p/baños</t>
  </si>
  <si>
    <t>Piedras aromaticas p/carros</t>
  </si>
  <si>
    <t>Pine Espuma</t>
  </si>
  <si>
    <t>Platos desechables No. 6 (25/1)</t>
  </si>
  <si>
    <t>Platos desechables No. 9 (25/1)</t>
  </si>
  <si>
    <t>Recogedor de Basura</t>
  </si>
  <si>
    <t>Servilletas (500/1)</t>
  </si>
  <si>
    <t>Suaper No. 32</t>
  </si>
  <si>
    <t xml:space="preserve">te frio </t>
  </si>
  <si>
    <t>te caliente</t>
  </si>
  <si>
    <t xml:space="preserve">Tenedores desechables (25/1) </t>
  </si>
  <si>
    <t>Termo Grande</t>
  </si>
  <si>
    <t>Termos Mediano</t>
  </si>
  <si>
    <t xml:space="preserve">Toallas Micro Fibras </t>
  </si>
  <si>
    <t xml:space="preserve">Vasos foam No. 4 (50/1) </t>
  </si>
  <si>
    <t xml:space="preserve">Vasos foam No. 10 (50/1) </t>
  </si>
  <si>
    <t>Velones Aromatico</t>
  </si>
  <si>
    <t>Encargado(a) de Almacen</t>
  </si>
  <si>
    <t xml:space="preserve">Enc Seccion Servicios generales </t>
  </si>
  <si>
    <t>Enc. Dep Administrativo Financiero</t>
  </si>
  <si>
    <t>Auditoría</t>
  </si>
  <si>
    <t>JHORDAN VICENTE</t>
  </si>
  <si>
    <t xml:space="preserve">  </t>
  </si>
  <si>
    <t>Consejo Nacional para el VIH y SIDA (CONAVIHSIDA)</t>
  </si>
  <si>
    <t xml:space="preserve">Relación de Resumen en Almacén </t>
  </si>
  <si>
    <r>
      <t>Correspondiente al trimestre Octubre-Diciembre</t>
    </r>
    <r>
      <rPr>
        <sz val="12"/>
        <color rgb="FFFF0000"/>
        <rFont val="Arial"/>
        <family val="2"/>
      </rPr>
      <t xml:space="preserve"> 2021</t>
    </r>
  </si>
  <si>
    <t>Codigo Institucional</t>
  </si>
  <si>
    <t>Unidad de Medida</t>
  </si>
  <si>
    <t>PrecioUnitario</t>
  </si>
  <si>
    <t>Valor  En RD$</t>
  </si>
  <si>
    <t>Existencia</t>
  </si>
  <si>
    <t xml:space="preserve">Vasos plasticos No. 10 (50/1)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</si>
</sst>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&quot;RD$&quot;#,##0.00"/>
    <numFmt numFmtId="165" formatCode="_(&quot;RD$&quot;* #,##0.00_);_(&quot;RD$&quot;* \(#,##0.00\);_(&quot;RD$&quot;* &quot;-&quot;??_);_(@_)"/>
    <numFmt numFmtId="166" formatCode="_-* #,##0.00_-;\-* #,##0.00_-;_-* &quot;-&quot;??_-;_-@_-"/>
    <numFmt numFmtId="167" formatCode="_-* #,##0_-;\-* #,##0_-;_-* &quot;-&quot;??_-;_-@_-"/>
    <numFmt numFmtId="168" formatCode="0.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Arial"/>
      <family val="2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indexed="18"/>
      <name val="Wingdings 2"/>
      <family val="1"/>
      <charset val="2"/>
    </font>
    <font>
      <b/>
      <sz val="14"/>
      <name val="Times New Roman"/>
      <family val="1"/>
    </font>
    <font>
      <sz val="12"/>
      <name val="Arial"/>
      <family val="2"/>
    </font>
    <font>
      <sz val="12"/>
      <color rgb="FFFF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8F2E2"/>
        <bgColor indexed="64"/>
      </patternFill>
    </fill>
    <fill>
      <patternFill patternType="solid">
        <fgColor rgb="FF95FDE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BBBF2"/>
        <bgColor indexed="64"/>
      </patternFill>
    </fill>
    <fill>
      <patternFill patternType="solid">
        <fgColor rgb="FF1DFF83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AEFCE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BF5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</cellStyleXfs>
  <cellXfs count="145">
    <xf numFmtId="0" fontId="0" fillId="0" borderId="0" xfId="0"/>
    <xf numFmtId="0" fontId="2" fillId="0" borderId="0" xfId="0" applyFont="1"/>
    <xf numFmtId="0" fontId="5" fillId="0" borderId="0" xfId="0" applyFont="1"/>
    <xf numFmtId="0" fontId="2" fillId="0" borderId="1" xfId="0" applyFont="1" applyBorder="1"/>
    <xf numFmtId="17" fontId="4" fillId="35" borderId="0" xfId="0" applyNumberFormat="1" applyFont="1" applyFill="1" applyAlignment="1">
      <alignment wrapText="1"/>
    </xf>
    <xf numFmtId="17" fontId="4" fillId="24" borderId="0" xfId="0" applyNumberFormat="1" applyFont="1" applyFill="1" applyAlignment="1">
      <alignment wrapText="1"/>
    </xf>
    <xf numFmtId="0" fontId="5" fillId="24" borderId="0" xfId="0" applyFont="1" applyFill="1" applyAlignment="1">
      <alignment wrapText="1"/>
    </xf>
    <xf numFmtId="0" fontId="5" fillId="24" borderId="0" xfId="0" applyFont="1" applyFill="1"/>
    <xf numFmtId="0" fontId="7" fillId="0" borderId="1" xfId="2" applyFont="1" applyBorder="1" applyAlignment="1">
      <alignment horizontal="center"/>
    </xf>
    <xf numFmtId="165" fontId="7" fillId="0" borderId="1" xfId="3" applyFont="1" applyFill="1" applyBorder="1" applyAlignment="1">
      <alignment horizontal="left"/>
    </xf>
    <xf numFmtId="0" fontId="3" fillId="0" borderId="1" xfId="2" applyFont="1" applyBorder="1" applyAlignment="1">
      <alignment horizontal="center"/>
    </xf>
    <xf numFmtId="0" fontId="3" fillId="0" borderId="1" xfId="2" applyFont="1" applyBorder="1" applyAlignment="1">
      <alignment horizontal="left"/>
    </xf>
    <xf numFmtId="0" fontId="8" fillId="0" borderId="0" xfId="0" applyFont="1" applyAlignment="1">
      <alignment wrapText="1"/>
    </xf>
    <xf numFmtId="0" fontId="8" fillId="0" borderId="0" xfId="0" applyFont="1"/>
    <xf numFmtId="0" fontId="2" fillId="36" borderId="1" xfId="0" applyFont="1" applyFill="1" applyBorder="1"/>
    <xf numFmtId="0" fontId="7" fillId="36" borderId="1" xfId="0" applyFont="1" applyFill="1" applyBorder="1" applyAlignment="1">
      <alignment wrapText="1"/>
    </xf>
    <xf numFmtId="0" fontId="7" fillId="36" borderId="1" xfId="0" applyFont="1" applyFill="1" applyBorder="1"/>
    <xf numFmtId="165" fontId="7" fillId="36" borderId="1" xfId="3" applyFont="1" applyFill="1" applyBorder="1" applyAlignment="1">
      <alignment horizontal="left"/>
    </xf>
    <xf numFmtId="0" fontId="9" fillId="36" borderId="1" xfId="0" applyFont="1" applyFill="1" applyBorder="1"/>
    <xf numFmtId="165" fontId="9" fillId="36" borderId="1" xfId="0" applyNumberFormat="1" applyFont="1" applyFill="1" applyBorder="1"/>
    <xf numFmtId="0" fontId="10" fillId="36" borderId="1" xfId="0" applyFont="1" applyFill="1" applyBorder="1"/>
    <xf numFmtId="165" fontId="3" fillId="36" borderId="1" xfId="0" applyNumberFormat="1" applyFont="1" applyFill="1" applyBorder="1"/>
    <xf numFmtId="167" fontId="10" fillId="36" borderId="1" xfId="1" applyNumberFormat="1" applyFont="1" applyFill="1" applyBorder="1"/>
    <xf numFmtId="165" fontId="10" fillId="36" borderId="1" xfId="0" applyNumberFormat="1" applyFont="1" applyFill="1" applyBorder="1"/>
    <xf numFmtId="167" fontId="10" fillId="36" borderId="1" xfId="0" applyNumberFormat="1" applyFont="1" applyFill="1" applyBorder="1"/>
    <xf numFmtId="0" fontId="2" fillId="36" borderId="0" xfId="0" applyFont="1" applyFill="1"/>
    <xf numFmtId="167" fontId="8" fillId="36" borderId="1" xfId="0" applyNumberFormat="1" applyFont="1" applyFill="1" applyBorder="1" applyAlignment="1">
      <alignment wrapText="1"/>
    </xf>
    <xf numFmtId="0" fontId="5" fillId="36" borderId="0" xfId="0" applyFont="1" applyFill="1"/>
    <xf numFmtId="0" fontId="0" fillId="36" borderId="0" xfId="0" applyFill="1"/>
    <xf numFmtId="0" fontId="3" fillId="36" borderId="1" xfId="0" applyFont="1" applyFill="1" applyBorder="1"/>
    <xf numFmtId="167" fontId="9" fillId="36" borderId="1" xfId="1" applyNumberFormat="1" applyFont="1" applyFill="1" applyBorder="1"/>
    <xf numFmtId="0" fontId="3" fillId="36" borderId="1" xfId="0" applyFont="1" applyFill="1" applyBorder="1" applyAlignment="1">
      <alignment wrapText="1"/>
    </xf>
    <xf numFmtId="165" fontId="3" fillId="36" borderId="1" xfId="3" applyFont="1" applyFill="1" applyBorder="1" applyAlignment="1">
      <alignment horizontal="left"/>
    </xf>
    <xf numFmtId="0" fontId="3" fillId="36" borderId="1" xfId="0" applyFont="1" applyFill="1" applyBorder="1" applyAlignment="1">
      <alignment horizontal="left" wrapText="1"/>
    </xf>
    <xf numFmtId="0" fontId="3" fillId="36" borderId="1" xfId="0" applyFont="1" applyFill="1" applyBorder="1" applyAlignment="1">
      <alignment vertical="center" wrapText="1"/>
    </xf>
    <xf numFmtId="168" fontId="0" fillId="36" borderId="0" xfId="0" applyNumberFormat="1" applyFill="1"/>
    <xf numFmtId="165" fontId="3" fillId="36" borderId="9" xfId="3" applyFont="1" applyFill="1" applyBorder="1" applyAlignment="1">
      <alignment horizontal="left"/>
    </xf>
    <xf numFmtId="0" fontId="10" fillId="36" borderId="9" xfId="0" applyFont="1" applyFill="1" applyBorder="1"/>
    <xf numFmtId="167" fontId="10" fillId="36" borderId="9" xfId="1" applyNumberFormat="1" applyFont="1" applyFill="1" applyBorder="1"/>
    <xf numFmtId="0" fontId="9" fillId="36" borderId="9" xfId="0" applyFont="1" applyFill="1" applyBorder="1"/>
    <xf numFmtId="167" fontId="11" fillId="36" borderId="1" xfId="0" applyNumberFormat="1" applyFont="1" applyFill="1" applyBorder="1" applyAlignment="1">
      <alignment wrapText="1"/>
    </xf>
    <xf numFmtId="0" fontId="5" fillId="36" borderId="1" xfId="0" applyFont="1" applyFill="1" applyBorder="1"/>
    <xf numFmtId="0" fontId="0" fillId="36" borderId="1" xfId="0" applyFill="1" applyBorder="1"/>
    <xf numFmtId="0" fontId="2" fillId="0" borderId="0" xfId="0" applyFont="1" applyBorder="1"/>
    <xf numFmtId="0" fontId="9" fillId="0" borderId="0" xfId="0" applyFont="1" applyBorder="1"/>
    <xf numFmtId="165" fontId="9" fillId="0" borderId="0" xfId="0" applyNumberFormat="1" applyFont="1" applyBorder="1"/>
    <xf numFmtId="0" fontId="10" fillId="0" borderId="0" xfId="0" applyFont="1" applyBorder="1"/>
    <xf numFmtId="165" fontId="10" fillId="0" borderId="0" xfId="0" applyNumberFormat="1" applyFont="1" applyBorder="1"/>
    <xf numFmtId="0" fontId="3" fillId="0" borderId="0" xfId="0" applyFont="1" applyFill="1" applyBorder="1"/>
    <xf numFmtId="167" fontId="10" fillId="0" borderId="0" xfId="0" applyNumberFormat="1" applyFont="1" applyBorder="1"/>
    <xf numFmtId="167" fontId="8" fillId="0" borderId="0" xfId="0" applyNumberFormat="1" applyFont="1" applyAlignment="1">
      <alignment wrapText="1"/>
    </xf>
    <xf numFmtId="167" fontId="5" fillId="0" borderId="0" xfId="0" applyNumberFormat="1" applyFont="1"/>
    <xf numFmtId="167" fontId="12" fillId="0" borderId="0" xfId="0" applyNumberFormat="1" applyFont="1" applyAlignment="1">
      <alignment wrapText="1"/>
    </xf>
    <xf numFmtId="167" fontId="13" fillId="0" borderId="0" xfId="0" applyNumberFormat="1" applyFont="1"/>
    <xf numFmtId="0" fontId="10" fillId="0" borderId="0" xfId="0" applyFont="1" applyFill="1" applyBorder="1"/>
    <xf numFmtId="165" fontId="2" fillId="0" borderId="0" xfId="0" applyNumberFormat="1" applyFont="1" applyBorder="1"/>
    <xf numFmtId="165" fontId="3" fillId="0" borderId="0" xfId="0" applyNumberFormat="1" applyFont="1" applyBorder="1"/>
    <xf numFmtId="0" fontId="5" fillId="0" borderId="0" xfId="0" applyFont="1" applyAlignment="1">
      <alignment wrapText="1"/>
    </xf>
    <xf numFmtId="0" fontId="13" fillId="0" borderId="0" xfId="0" applyFont="1" applyAlignment="1">
      <alignment wrapText="1"/>
    </xf>
    <xf numFmtId="167" fontId="13" fillId="0" borderId="0" xfId="0" applyNumberFormat="1" applyFont="1" applyAlignment="1">
      <alignment wrapText="1"/>
    </xf>
    <xf numFmtId="0" fontId="13" fillId="0" borderId="0" xfId="0" applyFont="1"/>
    <xf numFmtId="166" fontId="2" fillId="0" borderId="0" xfId="0" applyNumberFormat="1" applyFont="1" applyBorder="1"/>
    <xf numFmtId="0" fontId="3" fillId="0" borderId="0" xfId="1" applyNumberFormat="1" applyFont="1" applyBorder="1"/>
    <xf numFmtId="0" fontId="2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14" fillId="0" borderId="11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2" fillId="0" borderId="0" xfId="0" applyFont="1" applyAlignment="1">
      <alignment horizontal="center"/>
    </xf>
    <xf numFmtId="43" fontId="13" fillId="0" borderId="0" xfId="0" applyNumberFormat="1" applyFont="1"/>
    <xf numFmtId="165" fontId="13" fillId="0" borderId="0" xfId="0" applyNumberFormat="1" applyFont="1"/>
    <xf numFmtId="0" fontId="0" fillId="0" borderId="0" xfId="0" applyAlignment="1">
      <alignment wrapText="1"/>
    </xf>
    <xf numFmtId="0" fontId="15" fillId="0" borderId="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49" fontId="3" fillId="34" borderId="5" xfId="2" applyNumberFormat="1" applyFont="1" applyFill="1" applyBorder="1" applyAlignment="1">
      <alignment horizontal="center" vertical="center"/>
    </xf>
    <xf numFmtId="49" fontId="3" fillId="34" borderId="2" xfId="2" applyNumberFormat="1" applyFont="1" applyFill="1" applyBorder="1" applyAlignment="1">
      <alignment horizontal="center" vertical="center"/>
    </xf>
    <xf numFmtId="49" fontId="3" fillId="34" borderId="8" xfId="2" applyNumberFormat="1" applyFont="1" applyFill="1" applyBorder="1" applyAlignment="1">
      <alignment horizontal="center" vertical="center"/>
    </xf>
    <xf numFmtId="49" fontId="3" fillId="34" borderId="6" xfId="2" applyNumberFormat="1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4" fillId="33" borderId="0" xfId="0" applyFont="1" applyFill="1" applyAlignment="1">
      <alignment horizontal="center" textRotation="90"/>
    </xf>
    <xf numFmtId="0" fontId="4" fillId="6" borderId="0" xfId="0" applyFont="1" applyFill="1" applyAlignment="1">
      <alignment horizontal="center" textRotation="90"/>
    </xf>
    <xf numFmtId="0" fontId="4" fillId="28" borderId="0" xfId="0" applyFont="1" applyFill="1" applyAlignment="1">
      <alignment horizontal="center" textRotation="90"/>
    </xf>
    <xf numFmtId="49" fontId="3" fillId="0" borderId="0" xfId="0" applyNumberFormat="1" applyFont="1" applyAlignment="1">
      <alignment horizontal="center"/>
    </xf>
    <xf numFmtId="0" fontId="3" fillId="34" borderId="2" xfId="2" applyFont="1" applyFill="1" applyBorder="1" applyAlignment="1">
      <alignment horizontal="center" vertical="center"/>
    </xf>
    <xf numFmtId="0" fontId="3" fillId="34" borderId="6" xfId="2" applyFont="1" applyFill="1" applyBorder="1" applyAlignment="1">
      <alignment horizontal="center" vertical="center"/>
    </xf>
    <xf numFmtId="0" fontId="3" fillId="34" borderId="3" xfId="2" applyFont="1" applyFill="1" applyBorder="1" applyAlignment="1">
      <alignment horizontal="center" vertical="center" wrapText="1"/>
    </xf>
    <xf numFmtId="0" fontId="3" fillId="34" borderId="7" xfId="2" applyFont="1" applyFill="1" applyBorder="1" applyAlignment="1">
      <alignment horizontal="center" vertical="center" wrapText="1"/>
    </xf>
    <xf numFmtId="164" fontId="3" fillId="34" borderId="3" xfId="2" applyNumberFormat="1" applyFont="1" applyFill="1" applyBorder="1" applyAlignment="1">
      <alignment horizontal="center" vertical="center" wrapText="1"/>
    </xf>
    <xf numFmtId="164" fontId="3" fillId="34" borderId="7" xfId="2" applyNumberFormat="1" applyFont="1" applyFill="1" applyBorder="1" applyAlignment="1">
      <alignment horizontal="center" vertical="center" wrapText="1"/>
    </xf>
    <xf numFmtId="0" fontId="3" fillId="34" borderId="4" xfId="2" applyFont="1" applyFill="1" applyBorder="1" applyAlignment="1">
      <alignment horizontal="center" vertical="center"/>
    </xf>
    <xf numFmtId="0" fontId="3" fillId="34" borderId="5" xfId="2" applyFont="1" applyFill="1" applyBorder="1" applyAlignment="1">
      <alignment horizontal="center" vertical="center"/>
    </xf>
    <xf numFmtId="0" fontId="3" fillId="34" borderId="8" xfId="2" applyFont="1" applyFill="1" applyBorder="1" applyAlignment="1">
      <alignment horizontal="center" vertical="center"/>
    </xf>
    <xf numFmtId="0" fontId="4" fillId="31" borderId="0" xfId="0" applyFont="1" applyFill="1" applyAlignment="1">
      <alignment horizontal="center" textRotation="90"/>
    </xf>
    <xf numFmtId="0" fontId="4" fillId="32" borderId="0" xfId="0" applyFont="1" applyFill="1" applyAlignment="1">
      <alignment horizontal="center" textRotation="90"/>
    </xf>
    <xf numFmtId="0" fontId="4" fillId="11" borderId="0" xfId="0" applyFont="1" applyFill="1" applyAlignment="1">
      <alignment horizontal="center" textRotation="90"/>
    </xf>
    <xf numFmtId="0" fontId="4" fillId="22" borderId="0" xfId="0" applyFont="1" applyFill="1" applyAlignment="1">
      <alignment horizontal="center" textRotation="90"/>
    </xf>
    <xf numFmtId="0" fontId="4" fillId="21" borderId="0" xfId="0" applyFont="1" applyFill="1" applyAlignment="1">
      <alignment horizontal="center" textRotation="90"/>
    </xf>
    <xf numFmtId="0" fontId="4" fillId="2" borderId="0" xfId="0" applyFont="1" applyFill="1" applyAlignment="1">
      <alignment horizontal="center" textRotation="90" wrapText="1"/>
    </xf>
    <xf numFmtId="0" fontId="4" fillId="29" borderId="0" xfId="0" applyFont="1" applyFill="1" applyAlignment="1">
      <alignment horizontal="center" textRotation="90"/>
    </xf>
    <xf numFmtId="0" fontId="4" fillId="20" borderId="0" xfId="0" applyFont="1" applyFill="1" applyAlignment="1">
      <alignment horizontal="center" textRotation="90"/>
    </xf>
    <xf numFmtId="0" fontId="4" fillId="13" borderId="0" xfId="0" applyFont="1" applyFill="1" applyAlignment="1">
      <alignment horizontal="center" textRotation="90"/>
    </xf>
    <xf numFmtId="0" fontId="4" fillId="30" borderId="0" xfId="0" applyFont="1" applyFill="1" applyAlignment="1">
      <alignment horizontal="center" textRotation="90"/>
    </xf>
    <xf numFmtId="0" fontId="4" fillId="23" borderId="0" xfId="0" applyFont="1" applyFill="1" applyAlignment="1">
      <alignment horizontal="center" textRotation="90" wrapText="1"/>
    </xf>
    <xf numFmtId="0" fontId="4" fillId="24" borderId="0" xfId="0" applyFont="1" applyFill="1" applyAlignment="1">
      <alignment horizontal="center" textRotation="90" wrapText="1"/>
    </xf>
    <xf numFmtId="0" fontId="4" fillId="25" borderId="0" xfId="0" applyFont="1" applyFill="1" applyAlignment="1">
      <alignment horizontal="center" textRotation="90" wrapText="1"/>
    </xf>
    <xf numFmtId="0" fontId="4" fillId="26" borderId="0" xfId="0" applyFont="1" applyFill="1" applyAlignment="1">
      <alignment horizontal="center" textRotation="90" wrapText="1"/>
    </xf>
    <xf numFmtId="0" fontId="4" fillId="27" borderId="0" xfId="0" applyFont="1" applyFill="1" applyAlignment="1">
      <alignment horizontal="center" textRotation="90" wrapText="1"/>
    </xf>
    <xf numFmtId="0" fontId="4" fillId="6" borderId="0" xfId="0" applyFont="1" applyFill="1" applyAlignment="1">
      <alignment horizontal="center" textRotation="90" wrapText="1"/>
    </xf>
    <xf numFmtId="0" fontId="4" fillId="21" borderId="0" xfId="0" applyFont="1" applyFill="1" applyAlignment="1">
      <alignment horizontal="center" textRotation="90" wrapText="1"/>
    </xf>
    <xf numFmtId="0" fontId="4" fillId="22" borderId="0" xfId="0" applyFont="1" applyFill="1" applyAlignment="1">
      <alignment horizontal="center" textRotation="90" wrapText="1"/>
    </xf>
    <xf numFmtId="0" fontId="4" fillId="11" borderId="0" xfId="0" applyFont="1" applyFill="1" applyAlignment="1">
      <alignment horizontal="center" textRotation="90" wrapText="1"/>
    </xf>
    <xf numFmtId="0" fontId="4" fillId="19" borderId="0" xfId="0" applyFont="1" applyFill="1" applyAlignment="1">
      <alignment horizontal="center" textRotation="90" wrapText="1"/>
    </xf>
    <xf numFmtId="0" fontId="4" fillId="9" borderId="0" xfId="0" applyFont="1" applyFill="1" applyAlignment="1">
      <alignment horizontal="center" textRotation="90" wrapText="1"/>
    </xf>
    <xf numFmtId="0" fontId="4" fillId="17" borderId="0" xfId="0" applyFont="1" applyFill="1" applyAlignment="1">
      <alignment horizontal="center" textRotation="90" wrapText="1"/>
    </xf>
    <xf numFmtId="0" fontId="4" fillId="18" borderId="0" xfId="0" applyFont="1" applyFill="1" applyAlignment="1">
      <alignment horizontal="center" textRotation="90" wrapText="1"/>
    </xf>
    <xf numFmtId="0" fontId="4" fillId="14" borderId="0" xfId="0" applyFont="1" applyFill="1" applyAlignment="1">
      <alignment horizontal="center" textRotation="90" wrapText="1"/>
    </xf>
    <xf numFmtId="0" fontId="4" fillId="20" borderId="0" xfId="0" applyFont="1" applyFill="1" applyAlignment="1">
      <alignment horizontal="center" textRotation="90" wrapText="1"/>
    </xf>
    <xf numFmtId="0" fontId="4" fillId="8" borderId="0" xfId="0" applyFont="1" applyFill="1" applyAlignment="1">
      <alignment horizontal="center" textRotation="90" wrapText="1"/>
    </xf>
    <xf numFmtId="0" fontId="4" fillId="12" borderId="0" xfId="0" applyFont="1" applyFill="1" applyAlignment="1">
      <alignment horizontal="center" textRotation="90" wrapText="1"/>
    </xf>
    <xf numFmtId="0" fontId="4" fillId="7" borderId="0" xfId="0" applyFont="1" applyFill="1" applyAlignment="1">
      <alignment horizontal="center" textRotation="90" wrapText="1"/>
    </xf>
    <xf numFmtId="0" fontId="4" fillId="15" borderId="0" xfId="0" applyFont="1" applyFill="1" applyAlignment="1">
      <alignment horizontal="center" textRotation="90" wrapText="1"/>
    </xf>
    <xf numFmtId="0" fontId="4" fillId="16" borderId="0" xfId="0" applyFont="1" applyFill="1" applyAlignment="1">
      <alignment horizontal="center" textRotation="90" wrapText="1"/>
    </xf>
    <xf numFmtId="0" fontId="4" fillId="5" borderId="0" xfId="0" applyFont="1" applyFill="1" applyAlignment="1">
      <alignment horizontal="center" textRotation="90" wrapText="1"/>
    </xf>
    <xf numFmtId="0" fontId="4" fillId="3" borderId="0" xfId="0" applyFont="1" applyFill="1" applyAlignment="1">
      <alignment horizontal="center" textRotation="90" wrapText="1"/>
    </xf>
    <xf numFmtId="0" fontId="4" fillId="13" borderId="0" xfId="0" applyFont="1" applyFill="1" applyAlignment="1">
      <alignment horizontal="center" textRotation="90" wrapText="1"/>
    </xf>
    <xf numFmtId="0" fontId="4" fillId="10" borderId="0" xfId="0" applyFont="1" applyFill="1" applyAlignment="1">
      <alignment horizontal="center" textRotation="90" wrapText="1"/>
    </xf>
    <xf numFmtId="0" fontId="3" fillId="0" borderId="0" xfId="0" applyFont="1" applyAlignment="1">
      <alignment horizontal="center"/>
    </xf>
    <xf numFmtId="0" fontId="4" fillId="4" borderId="0" xfId="0" applyFont="1" applyFill="1" applyAlignment="1">
      <alignment horizontal="center" textRotation="90" wrapText="1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8" fillId="18" borderId="1" xfId="0" applyFont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6" fillId="36" borderId="1" xfId="0" applyFont="1" applyFill="1" applyBorder="1" applyAlignment="1">
      <alignment wrapText="1"/>
    </xf>
    <xf numFmtId="0" fontId="19" fillId="36" borderId="1" xfId="0" applyFont="1" applyFill="1" applyBorder="1" applyAlignment="1">
      <alignment wrapText="1"/>
    </xf>
    <xf numFmtId="0" fontId="18" fillId="0" borderId="1" xfId="0" applyFont="1" applyBorder="1" applyAlignment="1">
      <alignment horizontal="center" wrapText="1"/>
    </xf>
    <xf numFmtId="0" fontId="19" fillId="36" borderId="1" xfId="0" applyFont="1" applyFill="1" applyBorder="1" applyAlignment="1">
      <alignment horizontal="left" wrapText="1"/>
    </xf>
    <xf numFmtId="0" fontId="19" fillId="36" borderId="1" xfId="0" applyFont="1" applyFill="1" applyBorder="1" applyAlignment="1">
      <alignment vertical="center" wrapText="1"/>
    </xf>
    <xf numFmtId="0" fontId="16" fillId="36" borderId="9" xfId="0" applyFont="1" applyFill="1" applyBorder="1" applyAlignment="1">
      <alignment wrapText="1"/>
    </xf>
    <xf numFmtId="0" fontId="0" fillId="0" borderId="1" xfId="0" applyBorder="1"/>
    <xf numFmtId="165" fontId="18" fillId="0" borderId="12" xfId="0" applyNumberFormat="1" applyFont="1" applyBorder="1"/>
    <xf numFmtId="0" fontId="20" fillId="0" borderId="13" xfId="0" applyFont="1" applyBorder="1"/>
  </cellXfs>
  <cellStyles count="4">
    <cellStyle name="Currency 2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1830416</xdr:colOff>
      <xdr:row>1</xdr:row>
      <xdr:rowOff>135960</xdr:rowOff>
    </xdr:from>
    <xdr:to>
      <xdr:col>4</xdr:col>
      <xdr:colOff>207356</xdr:colOff>
      <xdr:row>8</xdr:row>
      <xdr:rowOff>60960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F8787EAD-92D4-8545-9359-7F2E4F03BE8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0476" y="303600"/>
          <a:ext cx="2667000" cy="1205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3333"/>
  <sheetViews>
    <sheetView topLeftCell="G40" workbookViewId="0">
      <selection activeCell="A19" sqref="A19:XFD19"/>
    </sheetView>
  </sheetViews>
  <sheetFormatPr baseColWidth="10" defaultColWidth="9.109375" defaultRowHeight="21" x14ac:dyDescent="0.4"/>
  <cols>
    <col min="1" max="1" width="5.33203125" customWidth="1"/>
    <col min="2" max="2" width="44.33203125" style="60" customWidth="1"/>
    <col min="3" max="3" width="6.33203125" style="60" customWidth="1"/>
    <col min="4" max="4" width="20" style="60" customWidth="1"/>
    <col min="5" max="5" width="10.21875" style="60" customWidth="1"/>
    <col min="6" max="6" width="20.44140625" style="60" customWidth="1"/>
    <col min="7" max="7" width="10.21875" style="60" customWidth="1"/>
    <col min="8" max="8" width="18.5546875" style="60" customWidth="1"/>
    <col min="9" max="9" width="9.44140625" style="60" customWidth="1"/>
    <col min="10" max="10" width="21" style="60" customWidth="1"/>
    <col min="11" max="11" width="11" style="60" customWidth="1"/>
    <col min="12" max="12" width="22.21875" style="60" customWidth="1"/>
    <col min="13" max="13" width="3.88671875" style="60" customWidth="1"/>
    <col min="14" max="14" width="7.44140625" style="57" customWidth="1"/>
    <col min="15" max="15" width="7.33203125" style="57" customWidth="1"/>
    <col min="16" max="16" width="8" style="57" customWidth="1"/>
    <col min="17" max="24" width="7.5546875" style="57" customWidth="1"/>
    <col min="25" max="40" width="7.5546875" style="71" customWidth="1"/>
    <col min="41" max="41" width="7.77734375" style="71" customWidth="1"/>
    <col min="42" max="42" width="8.5546875" style="71" customWidth="1"/>
    <col min="43" max="43" width="7.5546875" style="71" customWidth="1"/>
    <col min="44" max="44" width="8.77734375" style="71" customWidth="1"/>
    <col min="45" max="45" width="7.5546875" style="71" customWidth="1"/>
    <col min="46" max="46" width="8.109375" style="71" customWidth="1"/>
    <col min="47" max="47" width="7.5546875" style="71" customWidth="1"/>
    <col min="48" max="48" width="8.21875" style="71" customWidth="1"/>
    <col min="49" max="49" width="7.6640625" style="71" customWidth="1"/>
    <col min="50" max="55" width="7.5546875" style="71" customWidth="1"/>
    <col min="56" max="56" width="7.44140625" style="71" customWidth="1"/>
    <col min="57" max="57" width="7.33203125" style="71" customWidth="1"/>
    <col min="58" max="58" width="7.5546875" customWidth="1"/>
    <col min="59" max="60" width="8.44140625" customWidth="1"/>
    <col min="61" max="68" width="7.33203125" customWidth="1"/>
    <col min="69" max="69" width="10.6640625" customWidth="1"/>
  </cols>
  <sheetData>
    <row r="1" spans="1:70" ht="21" customHeight="1" x14ac:dyDescent="0.4">
      <c r="A1" s="1"/>
      <c r="B1" s="129" t="s">
        <v>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00" t="s">
        <v>1</v>
      </c>
      <c r="O1" s="126" t="s">
        <v>2</v>
      </c>
      <c r="P1" s="130" t="s">
        <v>3</v>
      </c>
      <c r="Q1" s="125" t="s">
        <v>4</v>
      </c>
      <c r="R1" s="100" t="s">
        <v>5</v>
      </c>
      <c r="S1" s="110" t="s">
        <v>6</v>
      </c>
      <c r="T1" s="122" t="s">
        <v>7</v>
      </c>
      <c r="U1" s="120" t="s">
        <v>8</v>
      </c>
      <c r="V1" s="100" t="s">
        <v>9</v>
      </c>
      <c r="W1" s="115" t="s">
        <v>10</v>
      </c>
      <c r="X1" s="128" t="s">
        <v>11</v>
      </c>
      <c r="Y1" s="125" t="s">
        <v>12</v>
      </c>
      <c r="Z1" s="126" t="s">
        <v>13</v>
      </c>
      <c r="AA1" s="113" t="s">
        <v>14</v>
      </c>
      <c r="AB1" s="121" t="s">
        <v>3</v>
      </c>
      <c r="AC1" s="127" t="s">
        <v>4</v>
      </c>
      <c r="AD1" s="118" t="s">
        <v>15</v>
      </c>
      <c r="AE1" s="120" t="s">
        <v>16</v>
      </c>
      <c r="AF1" s="121" t="s">
        <v>17</v>
      </c>
      <c r="AG1" s="122" t="s">
        <v>7</v>
      </c>
      <c r="AH1" s="123" t="s">
        <v>9</v>
      </c>
      <c r="AI1" s="124" t="s">
        <v>18</v>
      </c>
      <c r="AJ1" s="110" t="s">
        <v>2</v>
      </c>
      <c r="AK1" s="116" t="s">
        <v>19</v>
      </c>
      <c r="AL1" s="100" t="s">
        <v>11</v>
      </c>
      <c r="AM1" s="117" t="s">
        <v>20</v>
      </c>
      <c r="AN1" s="118" t="s">
        <v>9</v>
      </c>
      <c r="AO1" s="114" t="s">
        <v>15</v>
      </c>
      <c r="AP1" s="119" t="s">
        <v>21</v>
      </c>
      <c r="AQ1" s="111" t="s">
        <v>22</v>
      </c>
      <c r="AR1" s="112" t="s">
        <v>14</v>
      </c>
      <c r="AS1" s="113" t="s">
        <v>17</v>
      </c>
      <c r="AT1" s="114" t="s">
        <v>18</v>
      </c>
      <c r="AU1" s="115" t="s">
        <v>23</v>
      </c>
      <c r="AV1" s="100" t="s">
        <v>2</v>
      </c>
      <c r="AW1" s="105" t="s">
        <v>6</v>
      </c>
      <c r="AX1" s="106" t="s">
        <v>3</v>
      </c>
      <c r="AY1" s="107" t="s">
        <v>11</v>
      </c>
      <c r="AZ1" s="108" t="s">
        <v>24</v>
      </c>
      <c r="BA1" s="109" t="s">
        <v>21</v>
      </c>
      <c r="BB1" s="110" t="s">
        <v>13</v>
      </c>
      <c r="BC1" s="100" t="s">
        <v>15</v>
      </c>
      <c r="BD1" s="84" t="s">
        <v>4</v>
      </c>
      <c r="BE1" s="101" t="s">
        <v>14</v>
      </c>
      <c r="BF1" s="102" t="s">
        <v>25</v>
      </c>
      <c r="BG1" s="103" t="s">
        <v>17</v>
      </c>
      <c r="BH1" s="104" t="s">
        <v>2</v>
      </c>
      <c r="BI1" s="95" t="s">
        <v>11</v>
      </c>
      <c r="BJ1" s="96" t="s">
        <v>18</v>
      </c>
      <c r="BK1" s="97" t="s">
        <v>4</v>
      </c>
      <c r="BL1" s="98" t="s">
        <v>15</v>
      </c>
      <c r="BM1" s="99" t="s">
        <v>26</v>
      </c>
      <c r="BN1" s="96" t="s">
        <v>3</v>
      </c>
      <c r="BO1" s="82" t="s">
        <v>24</v>
      </c>
      <c r="BP1" s="83" t="s">
        <v>27</v>
      </c>
      <c r="BQ1" s="84"/>
      <c r="BR1" s="2"/>
    </row>
    <row r="2" spans="1:70" ht="19.5" customHeight="1" x14ac:dyDescent="0.4">
      <c r="A2" s="1"/>
      <c r="B2" s="85" t="s">
        <v>28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100"/>
      <c r="O2" s="126"/>
      <c r="P2" s="130"/>
      <c r="Q2" s="125"/>
      <c r="R2" s="100"/>
      <c r="S2" s="110"/>
      <c r="T2" s="122"/>
      <c r="U2" s="120"/>
      <c r="V2" s="100"/>
      <c r="W2" s="115"/>
      <c r="X2" s="128"/>
      <c r="Y2" s="125"/>
      <c r="Z2" s="126"/>
      <c r="AA2" s="113"/>
      <c r="AB2" s="121"/>
      <c r="AC2" s="127"/>
      <c r="AD2" s="118"/>
      <c r="AE2" s="120"/>
      <c r="AF2" s="121"/>
      <c r="AG2" s="122"/>
      <c r="AH2" s="123"/>
      <c r="AI2" s="124"/>
      <c r="AJ2" s="110"/>
      <c r="AK2" s="116"/>
      <c r="AL2" s="100"/>
      <c r="AM2" s="117"/>
      <c r="AN2" s="118"/>
      <c r="AO2" s="114"/>
      <c r="AP2" s="119"/>
      <c r="AQ2" s="111"/>
      <c r="AR2" s="112"/>
      <c r="AS2" s="113"/>
      <c r="AT2" s="114"/>
      <c r="AU2" s="115"/>
      <c r="AV2" s="100"/>
      <c r="AW2" s="105"/>
      <c r="AX2" s="106"/>
      <c r="AY2" s="107"/>
      <c r="AZ2" s="108"/>
      <c r="BA2" s="109"/>
      <c r="BB2" s="110"/>
      <c r="BC2" s="100"/>
      <c r="BD2" s="84"/>
      <c r="BE2" s="101"/>
      <c r="BF2" s="102"/>
      <c r="BG2" s="103"/>
      <c r="BH2" s="104"/>
      <c r="BI2" s="95"/>
      <c r="BJ2" s="96"/>
      <c r="BK2" s="97"/>
      <c r="BL2" s="98"/>
      <c r="BM2" s="99"/>
      <c r="BN2" s="96"/>
      <c r="BO2" s="82"/>
      <c r="BP2" s="83"/>
      <c r="BQ2" s="84"/>
      <c r="BR2" s="2"/>
    </row>
    <row r="3" spans="1:70" ht="15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00"/>
      <c r="O3" s="126"/>
      <c r="P3" s="130"/>
      <c r="Q3" s="125"/>
      <c r="R3" s="100"/>
      <c r="S3" s="110"/>
      <c r="T3" s="122"/>
      <c r="U3" s="120"/>
      <c r="V3" s="100"/>
      <c r="W3" s="115"/>
      <c r="X3" s="128"/>
      <c r="Y3" s="125"/>
      <c r="Z3" s="126"/>
      <c r="AA3" s="113"/>
      <c r="AB3" s="121"/>
      <c r="AC3" s="127"/>
      <c r="AD3" s="118"/>
      <c r="AE3" s="120"/>
      <c r="AF3" s="121"/>
      <c r="AG3" s="122"/>
      <c r="AH3" s="123"/>
      <c r="AI3" s="124"/>
      <c r="AJ3" s="110"/>
      <c r="AK3" s="116"/>
      <c r="AL3" s="100"/>
      <c r="AM3" s="117"/>
      <c r="AN3" s="118"/>
      <c r="AO3" s="114"/>
      <c r="AP3" s="119"/>
      <c r="AQ3" s="111"/>
      <c r="AR3" s="112"/>
      <c r="AS3" s="113"/>
      <c r="AT3" s="114"/>
      <c r="AU3" s="115"/>
      <c r="AV3" s="100"/>
      <c r="AW3" s="105"/>
      <c r="AX3" s="106"/>
      <c r="AY3" s="107"/>
      <c r="AZ3" s="108"/>
      <c r="BA3" s="109"/>
      <c r="BB3" s="110"/>
      <c r="BC3" s="100"/>
      <c r="BD3" s="84"/>
      <c r="BE3" s="101"/>
      <c r="BF3" s="102"/>
      <c r="BG3" s="103"/>
      <c r="BH3" s="104"/>
      <c r="BI3" s="95"/>
      <c r="BJ3" s="96"/>
      <c r="BK3" s="97"/>
      <c r="BL3" s="98"/>
      <c r="BM3" s="99"/>
      <c r="BN3" s="96"/>
      <c r="BO3" s="82"/>
      <c r="BP3" s="83"/>
      <c r="BQ3" s="84"/>
      <c r="BR3" s="2"/>
    </row>
    <row r="4" spans="1:70" ht="18.600000000000001" customHeight="1" thickBot="1" x14ac:dyDescent="0.45">
      <c r="A4" s="3"/>
      <c r="B4" s="86" t="s">
        <v>29</v>
      </c>
      <c r="C4" s="88" t="s">
        <v>30</v>
      </c>
      <c r="D4" s="90" t="s">
        <v>31</v>
      </c>
      <c r="E4" s="92" t="s">
        <v>32</v>
      </c>
      <c r="F4" s="92"/>
      <c r="G4" s="93" t="s">
        <v>33</v>
      </c>
      <c r="H4" s="86"/>
      <c r="I4" s="93" t="s">
        <v>34</v>
      </c>
      <c r="J4" s="86"/>
      <c r="K4" s="93" t="s">
        <v>35</v>
      </c>
      <c r="L4" s="86"/>
      <c r="M4" s="1"/>
      <c r="N4" s="100"/>
      <c r="O4" s="126"/>
      <c r="P4" s="130"/>
      <c r="Q4" s="125"/>
      <c r="R4" s="100"/>
      <c r="S4" s="110"/>
      <c r="T4" s="122"/>
      <c r="U4" s="120"/>
      <c r="V4" s="100"/>
      <c r="W4" s="115"/>
      <c r="X4" s="128"/>
      <c r="Y4" s="125"/>
      <c r="Z4" s="126"/>
      <c r="AA4" s="113"/>
      <c r="AB4" s="121"/>
      <c r="AC4" s="127"/>
      <c r="AD4" s="118"/>
      <c r="AE4" s="120"/>
      <c r="AF4" s="121"/>
      <c r="AG4" s="122"/>
      <c r="AH4" s="123"/>
      <c r="AI4" s="124"/>
      <c r="AJ4" s="110"/>
      <c r="AK4" s="116"/>
      <c r="AL4" s="100"/>
      <c r="AM4" s="117"/>
      <c r="AN4" s="118"/>
      <c r="AO4" s="114"/>
      <c r="AP4" s="119"/>
      <c r="AQ4" s="111"/>
      <c r="AR4" s="112"/>
      <c r="AS4" s="113"/>
      <c r="AT4" s="114"/>
      <c r="AU4" s="115"/>
      <c r="AV4" s="100"/>
      <c r="AW4" s="105"/>
      <c r="AX4" s="106"/>
      <c r="AY4" s="107"/>
      <c r="AZ4" s="108"/>
      <c r="BA4" s="109"/>
      <c r="BB4" s="110"/>
      <c r="BC4" s="100"/>
      <c r="BD4" s="84"/>
      <c r="BE4" s="101"/>
      <c r="BF4" s="102"/>
      <c r="BG4" s="103"/>
      <c r="BH4" s="104"/>
      <c r="BI4" s="95"/>
      <c r="BJ4" s="96"/>
      <c r="BK4" s="97"/>
      <c r="BL4" s="98"/>
      <c r="BM4" s="99"/>
      <c r="BN4" s="96"/>
      <c r="BO4" s="82"/>
      <c r="BP4" s="83"/>
      <c r="BQ4" s="84"/>
      <c r="BR4" s="2"/>
    </row>
    <row r="5" spans="1:70" ht="28.2" customHeight="1" x14ac:dyDescent="0.4">
      <c r="A5" s="3"/>
      <c r="B5" s="87"/>
      <c r="C5" s="89"/>
      <c r="D5" s="91"/>
      <c r="E5" s="76" t="s">
        <v>28</v>
      </c>
      <c r="F5" s="77"/>
      <c r="G5" s="94"/>
      <c r="H5" s="87"/>
      <c r="I5" s="94"/>
      <c r="J5" s="87"/>
      <c r="K5" s="78" t="s">
        <v>28</v>
      </c>
      <c r="L5" s="79"/>
      <c r="M5" s="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5"/>
      <c r="AY5" s="5"/>
      <c r="AZ5" s="5"/>
      <c r="BA5" s="5"/>
      <c r="BB5" s="5"/>
      <c r="BC5" s="5"/>
      <c r="BD5" s="5"/>
      <c r="BE5" s="6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2"/>
    </row>
    <row r="6" spans="1:70" ht="15.9" customHeight="1" x14ac:dyDescent="0.4">
      <c r="A6" s="3"/>
      <c r="B6" s="8"/>
      <c r="C6" s="8"/>
      <c r="D6" s="9"/>
      <c r="E6" s="10" t="s">
        <v>36</v>
      </c>
      <c r="F6" s="10" t="s">
        <v>37</v>
      </c>
      <c r="G6" s="11" t="s">
        <v>38</v>
      </c>
      <c r="H6" s="10" t="s">
        <v>37</v>
      </c>
      <c r="I6" s="11" t="s">
        <v>38</v>
      </c>
      <c r="J6" s="10" t="s">
        <v>37</v>
      </c>
      <c r="K6" s="10" t="s">
        <v>36</v>
      </c>
      <c r="L6" s="10" t="s">
        <v>37</v>
      </c>
      <c r="M6" s="1"/>
      <c r="N6" s="12">
        <v>1699</v>
      </c>
      <c r="O6" s="12">
        <f t="shared" ref="O6:BP6" si="0">N6+1</f>
        <v>1700</v>
      </c>
      <c r="P6" s="12">
        <f t="shared" si="0"/>
        <v>1701</v>
      </c>
      <c r="Q6" s="12">
        <f t="shared" si="0"/>
        <v>1702</v>
      </c>
      <c r="R6" s="12">
        <f t="shared" si="0"/>
        <v>1703</v>
      </c>
      <c r="S6" s="12">
        <f t="shared" si="0"/>
        <v>1704</v>
      </c>
      <c r="T6" s="12">
        <f t="shared" si="0"/>
        <v>1705</v>
      </c>
      <c r="U6" s="12">
        <f t="shared" si="0"/>
        <v>1706</v>
      </c>
      <c r="V6" s="12">
        <f t="shared" si="0"/>
        <v>1707</v>
      </c>
      <c r="W6" s="12">
        <f t="shared" si="0"/>
        <v>1708</v>
      </c>
      <c r="X6" s="12">
        <f t="shared" si="0"/>
        <v>1709</v>
      </c>
      <c r="Y6" s="12">
        <f t="shared" si="0"/>
        <v>1710</v>
      </c>
      <c r="Z6" s="12">
        <f t="shared" si="0"/>
        <v>1711</v>
      </c>
      <c r="AA6" s="12">
        <f t="shared" si="0"/>
        <v>1712</v>
      </c>
      <c r="AB6" s="12">
        <f t="shared" si="0"/>
        <v>1713</v>
      </c>
      <c r="AC6" s="12">
        <f t="shared" si="0"/>
        <v>1714</v>
      </c>
      <c r="AD6" s="12">
        <f t="shared" si="0"/>
        <v>1715</v>
      </c>
      <c r="AE6" s="12">
        <f t="shared" si="0"/>
        <v>1716</v>
      </c>
      <c r="AF6" s="12">
        <f t="shared" si="0"/>
        <v>1717</v>
      </c>
      <c r="AG6" s="12">
        <f t="shared" si="0"/>
        <v>1718</v>
      </c>
      <c r="AH6" s="12">
        <f t="shared" si="0"/>
        <v>1719</v>
      </c>
      <c r="AI6" s="12">
        <f t="shared" si="0"/>
        <v>1720</v>
      </c>
      <c r="AJ6" s="12">
        <f t="shared" si="0"/>
        <v>1721</v>
      </c>
      <c r="AK6" s="12">
        <f t="shared" si="0"/>
        <v>1722</v>
      </c>
      <c r="AL6" s="12">
        <f t="shared" si="0"/>
        <v>1723</v>
      </c>
      <c r="AM6" s="12">
        <f t="shared" si="0"/>
        <v>1724</v>
      </c>
      <c r="AN6" s="12">
        <f t="shared" si="0"/>
        <v>1725</v>
      </c>
      <c r="AO6" s="12">
        <f t="shared" si="0"/>
        <v>1726</v>
      </c>
      <c r="AP6" s="12">
        <f t="shared" si="0"/>
        <v>1727</v>
      </c>
      <c r="AQ6" s="12">
        <f t="shared" si="0"/>
        <v>1728</v>
      </c>
      <c r="AR6" s="12">
        <f t="shared" si="0"/>
        <v>1729</v>
      </c>
      <c r="AS6" s="12">
        <f t="shared" si="0"/>
        <v>1730</v>
      </c>
      <c r="AT6" s="12">
        <f t="shared" si="0"/>
        <v>1731</v>
      </c>
      <c r="AU6" s="12">
        <f t="shared" si="0"/>
        <v>1732</v>
      </c>
      <c r="AV6" s="12">
        <f t="shared" si="0"/>
        <v>1733</v>
      </c>
      <c r="AW6" s="12">
        <f t="shared" si="0"/>
        <v>1734</v>
      </c>
      <c r="AX6" s="12">
        <f t="shared" si="0"/>
        <v>1735</v>
      </c>
      <c r="AY6" s="12">
        <f t="shared" si="0"/>
        <v>1736</v>
      </c>
      <c r="AZ6" s="12">
        <f t="shared" si="0"/>
        <v>1737</v>
      </c>
      <c r="BA6" s="12">
        <f t="shared" si="0"/>
        <v>1738</v>
      </c>
      <c r="BB6" s="12">
        <f t="shared" si="0"/>
        <v>1739</v>
      </c>
      <c r="BC6" s="12">
        <f t="shared" si="0"/>
        <v>1740</v>
      </c>
      <c r="BD6" s="12">
        <f t="shared" si="0"/>
        <v>1741</v>
      </c>
      <c r="BE6" s="12">
        <f t="shared" si="0"/>
        <v>1742</v>
      </c>
      <c r="BF6" s="12">
        <f t="shared" si="0"/>
        <v>1743</v>
      </c>
      <c r="BG6" s="12">
        <f t="shared" si="0"/>
        <v>1744</v>
      </c>
      <c r="BH6" s="12">
        <f t="shared" si="0"/>
        <v>1745</v>
      </c>
      <c r="BI6" s="12">
        <f t="shared" si="0"/>
        <v>1746</v>
      </c>
      <c r="BJ6" s="12">
        <f t="shared" si="0"/>
        <v>1747</v>
      </c>
      <c r="BK6" s="12">
        <f t="shared" si="0"/>
        <v>1748</v>
      </c>
      <c r="BL6" s="12">
        <f t="shared" si="0"/>
        <v>1749</v>
      </c>
      <c r="BM6" s="12">
        <f t="shared" si="0"/>
        <v>1750</v>
      </c>
      <c r="BN6" s="12">
        <f t="shared" si="0"/>
        <v>1751</v>
      </c>
      <c r="BO6" s="12">
        <f t="shared" si="0"/>
        <v>1752</v>
      </c>
      <c r="BP6" s="12">
        <f t="shared" si="0"/>
        <v>1753</v>
      </c>
      <c r="BQ6" s="12"/>
      <c r="BR6" s="13"/>
    </row>
    <row r="7" spans="1:70" s="28" customFormat="1" ht="20.100000000000001" customHeight="1" x14ac:dyDescent="0.4">
      <c r="A7" s="14">
        <v>1</v>
      </c>
      <c r="B7" s="15" t="s">
        <v>39</v>
      </c>
      <c r="C7" s="16" t="s">
        <v>40</v>
      </c>
      <c r="D7" s="17">
        <v>825</v>
      </c>
      <c r="E7" s="18">
        <v>10</v>
      </c>
      <c r="F7" s="19">
        <f t="shared" ref="F7:F65" si="1">+E7*D7</f>
        <v>8250</v>
      </c>
      <c r="G7" s="20"/>
      <c r="H7" s="21">
        <f>G7*D7</f>
        <v>0</v>
      </c>
      <c r="I7" s="22">
        <v>1</v>
      </c>
      <c r="J7" s="23">
        <f>I7*D7</f>
        <v>825</v>
      </c>
      <c r="K7" s="24">
        <f>+E7+G7-I7</f>
        <v>9</v>
      </c>
      <c r="L7" s="23">
        <f t="shared" ref="L7:L65" si="2">K7*D7</f>
        <v>7425</v>
      </c>
      <c r="M7" s="25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>
        <v>1</v>
      </c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>
        <f>SUM(N7:BP7)</f>
        <v>1</v>
      </c>
      <c r="BR7" s="27"/>
    </row>
    <row r="8" spans="1:70" s="28" customFormat="1" ht="20.100000000000001" customHeight="1" x14ac:dyDescent="0.4">
      <c r="A8" s="3">
        <v>2</v>
      </c>
      <c r="B8" s="15" t="s">
        <v>41</v>
      </c>
      <c r="C8" s="16" t="s">
        <v>40</v>
      </c>
      <c r="D8" s="17">
        <v>135</v>
      </c>
      <c r="E8" s="18">
        <v>0</v>
      </c>
      <c r="F8" s="19">
        <f t="shared" si="1"/>
        <v>0</v>
      </c>
      <c r="G8" s="20"/>
      <c r="H8" s="21">
        <f>G8*D8</f>
        <v>0</v>
      </c>
      <c r="I8" s="22">
        <v>0</v>
      </c>
      <c r="J8" s="23">
        <f>I8*D8</f>
        <v>0</v>
      </c>
      <c r="K8" s="20">
        <f t="shared" ref="K8:K65" si="3">+E8+G8-I8</f>
        <v>0</v>
      </c>
      <c r="L8" s="23"/>
      <c r="M8" s="25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>
        <f t="shared" ref="BQ8:BQ65" si="4">SUM(N8:BP8)</f>
        <v>0</v>
      </c>
      <c r="BR8" s="27"/>
    </row>
    <row r="9" spans="1:70" s="28" customFormat="1" ht="20.100000000000001" customHeight="1" x14ac:dyDescent="0.4">
      <c r="A9" s="3">
        <v>3</v>
      </c>
      <c r="B9" s="15" t="s">
        <v>41</v>
      </c>
      <c r="C9" s="16" t="s">
        <v>40</v>
      </c>
      <c r="D9" s="17">
        <v>140</v>
      </c>
      <c r="E9" s="18">
        <v>150</v>
      </c>
      <c r="F9" s="19"/>
      <c r="G9" s="20"/>
      <c r="H9" s="21">
        <f>G9*D9</f>
        <v>0</v>
      </c>
      <c r="I9" s="22">
        <v>46</v>
      </c>
      <c r="J9" s="23">
        <f>I9*D9</f>
        <v>6440</v>
      </c>
      <c r="K9" s="20">
        <f t="shared" si="3"/>
        <v>104</v>
      </c>
      <c r="L9" s="23">
        <f t="shared" si="2"/>
        <v>14560</v>
      </c>
      <c r="M9" s="25"/>
      <c r="N9" s="26"/>
      <c r="O9" s="26">
        <v>1</v>
      </c>
      <c r="P9" s="26"/>
      <c r="Q9" s="26"/>
      <c r="R9" s="26">
        <v>1</v>
      </c>
      <c r="S9" s="26">
        <v>1</v>
      </c>
      <c r="T9" s="26">
        <v>1</v>
      </c>
      <c r="U9" s="26"/>
      <c r="V9" s="26">
        <v>1</v>
      </c>
      <c r="W9" s="26">
        <v>1</v>
      </c>
      <c r="X9" s="26"/>
      <c r="Y9" s="26"/>
      <c r="Z9" s="26">
        <v>1</v>
      </c>
      <c r="AA9" s="26"/>
      <c r="AB9" s="26">
        <v>3</v>
      </c>
      <c r="AC9" s="26">
        <v>3</v>
      </c>
      <c r="AD9" s="26">
        <v>1</v>
      </c>
      <c r="AE9" s="26"/>
      <c r="AF9" s="26">
        <v>1</v>
      </c>
      <c r="AG9" s="26">
        <v>1</v>
      </c>
      <c r="AH9" s="26">
        <v>1</v>
      </c>
      <c r="AI9" s="26">
        <v>1</v>
      </c>
      <c r="AJ9" s="26">
        <v>1</v>
      </c>
      <c r="AK9" s="26"/>
      <c r="AL9" s="26"/>
      <c r="AM9" s="26">
        <v>2</v>
      </c>
      <c r="AN9" s="26">
        <v>1</v>
      </c>
      <c r="AO9" s="26"/>
      <c r="AP9" s="26"/>
      <c r="AQ9" s="26"/>
      <c r="AR9" s="26"/>
      <c r="AS9" s="26">
        <v>1</v>
      </c>
      <c r="AT9" s="26">
        <v>1</v>
      </c>
      <c r="AU9" s="26">
        <v>1</v>
      </c>
      <c r="AV9" s="26">
        <v>1</v>
      </c>
      <c r="AW9" s="26">
        <v>1</v>
      </c>
      <c r="AX9" s="26">
        <v>2</v>
      </c>
      <c r="AY9" s="26"/>
      <c r="AZ9" s="26"/>
      <c r="BA9" s="26"/>
      <c r="BB9" s="26">
        <v>1</v>
      </c>
      <c r="BC9" s="26">
        <v>1</v>
      </c>
      <c r="BD9" s="26">
        <v>3</v>
      </c>
      <c r="BE9" s="26"/>
      <c r="BF9" s="26">
        <v>1</v>
      </c>
      <c r="BG9" s="26">
        <v>1</v>
      </c>
      <c r="BH9" s="26">
        <v>2</v>
      </c>
      <c r="BI9" s="26"/>
      <c r="BJ9" s="26">
        <v>1</v>
      </c>
      <c r="BK9" s="26">
        <v>3</v>
      </c>
      <c r="BL9" s="26"/>
      <c r="BM9" s="26">
        <v>1</v>
      </c>
      <c r="BN9" s="26">
        <v>1</v>
      </c>
      <c r="BO9" s="26"/>
      <c r="BP9" s="26">
        <v>2</v>
      </c>
      <c r="BQ9" s="26">
        <f t="shared" si="4"/>
        <v>46</v>
      </c>
      <c r="BR9" s="27"/>
    </row>
    <row r="10" spans="1:70" s="28" customFormat="1" ht="20.100000000000001" customHeight="1" x14ac:dyDescent="0.4">
      <c r="A10" s="14">
        <v>4</v>
      </c>
      <c r="B10" s="15" t="s">
        <v>42</v>
      </c>
      <c r="C10" s="29" t="s">
        <v>43</v>
      </c>
      <c r="D10" s="17">
        <v>429.52</v>
      </c>
      <c r="E10" s="18">
        <v>0</v>
      </c>
      <c r="F10" s="19">
        <f t="shared" si="1"/>
        <v>0</v>
      </c>
      <c r="G10" s="20"/>
      <c r="H10" s="21">
        <f t="shared" ref="H10:H65" si="5">G10*D10</f>
        <v>0</v>
      </c>
      <c r="I10" s="30">
        <v>0</v>
      </c>
      <c r="J10" s="23">
        <f t="shared" ref="J10:J65" si="6">I10*D10</f>
        <v>0</v>
      </c>
      <c r="K10" s="20">
        <f t="shared" si="3"/>
        <v>0</v>
      </c>
      <c r="L10" s="23">
        <f t="shared" si="2"/>
        <v>0</v>
      </c>
      <c r="M10" s="25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>
        <f t="shared" si="4"/>
        <v>0</v>
      </c>
      <c r="BR10" s="27"/>
    </row>
    <row r="11" spans="1:70" s="28" customFormat="1" ht="20.100000000000001" customHeight="1" x14ac:dyDescent="0.4">
      <c r="A11" s="3">
        <v>5</v>
      </c>
      <c r="B11" s="15" t="s">
        <v>44</v>
      </c>
      <c r="C11" s="29" t="s">
        <v>43</v>
      </c>
      <c r="D11" s="17">
        <v>137.4</v>
      </c>
      <c r="E11" s="18">
        <v>0</v>
      </c>
      <c r="F11" s="19">
        <f t="shared" si="1"/>
        <v>0</v>
      </c>
      <c r="G11" s="20"/>
      <c r="H11" s="21">
        <f t="shared" si="5"/>
        <v>0</v>
      </c>
      <c r="I11" s="30">
        <v>0</v>
      </c>
      <c r="J11" s="23">
        <f t="shared" si="6"/>
        <v>0</v>
      </c>
      <c r="K11" s="20">
        <f t="shared" si="3"/>
        <v>0</v>
      </c>
      <c r="L11" s="23">
        <f t="shared" si="2"/>
        <v>0</v>
      </c>
      <c r="M11" s="25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>
        <f t="shared" si="4"/>
        <v>0</v>
      </c>
      <c r="BR11" s="27"/>
    </row>
    <row r="12" spans="1:70" s="28" customFormat="1" ht="20.100000000000001" customHeight="1" x14ac:dyDescent="0.4">
      <c r="A12" s="14">
        <v>6</v>
      </c>
      <c r="B12" s="15" t="s">
        <v>44</v>
      </c>
      <c r="C12" s="29" t="s">
        <v>43</v>
      </c>
      <c r="D12" s="17">
        <v>194.7</v>
      </c>
      <c r="E12" s="18">
        <v>7</v>
      </c>
      <c r="F12" s="19">
        <f t="shared" si="1"/>
        <v>1362.8999999999999</v>
      </c>
      <c r="G12" s="20"/>
      <c r="H12" s="21">
        <f t="shared" si="5"/>
        <v>0</v>
      </c>
      <c r="I12" s="30">
        <v>7</v>
      </c>
      <c r="J12" s="23">
        <f t="shared" si="6"/>
        <v>1362.8999999999999</v>
      </c>
      <c r="K12" s="20">
        <f t="shared" si="3"/>
        <v>0</v>
      </c>
      <c r="L12" s="23">
        <f t="shared" si="2"/>
        <v>0</v>
      </c>
      <c r="M12" s="25"/>
      <c r="N12" s="26">
        <v>3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>
        <v>4</v>
      </c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>
        <f t="shared" si="4"/>
        <v>7</v>
      </c>
      <c r="BR12" s="27"/>
    </row>
    <row r="13" spans="1:70" s="28" customFormat="1" ht="20.100000000000001" customHeight="1" x14ac:dyDescent="0.4">
      <c r="A13" s="3">
        <v>7</v>
      </c>
      <c r="B13" s="15" t="s">
        <v>45</v>
      </c>
      <c r="C13" s="29" t="s">
        <v>46</v>
      </c>
      <c r="D13" s="17">
        <v>350.74</v>
      </c>
      <c r="E13" s="18">
        <v>3</v>
      </c>
      <c r="F13" s="19">
        <f t="shared" si="1"/>
        <v>1052.22</v>
      </c>
      <c r="G13" s="20"/>
      <c r="H13" s="21">
        <f t="shared" si="5"/>
        <v>0</v>
      </c>
      <c r="I13" s="30">
        <v>0</v>
      </c>
      <c r="J13" s="23">
        <f t="shared" si="6"/>
        <v>0</v>
      </c>
      <c r="K13" s="20">
        <f t="shared" si="3"/>
        <v>3</v>
      </c>
      <c r="L13" s="23">
        <f t="shared" si="2"/>
        <v>1052.22</v>
      </c>
      <c r="M13" s="25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>
        <f t="shared" si="4"/>
        <v>0</v>
      </c>
      <c r="BR13" s="27"/>
    </row>
    <row r="14" spans="1:70" s="28" customFormat="1" ht="20.100000000000001" customHeight="1" x14ac:dyDescent="0.4">
      <c r="A14" s="14">
        <v>8</v>
      </c>
      <c r="B14" s="15" t="s">
        <v>47</v>
      </c>
      <c r="C14" s="16" t="s">
        <v>43</v>
      </c>
      <c r="D14" s="17">
        <v>17.7</v>
      </c>
      <c r="E14" s="18">
        <v>27</v>
      </c>
      <c r="F14" s="19">
        <f t="shared" si="1"/>
        <v>477.9</v>
      </c>
      <c r="G14" s="20"/>
      <c r="H14" s="21">
        <f t="shared" si="5"/>
        <v>0</v>
      </c>
      <c r="I14" s="30">
        <v>4</v>
      </c>
      <c r="J14" s="23">
        <f t="shared" si="6"/>
        <v>70.8</v>
      </c>
      <c r="K14" s="20">
        <f t="shared" si="3"/>
        <v>23</v>
      </c>
      <c r="L14" s="23">
        <f t="shared" si="2"/>
        <v>407.09999999999997</v>
      </c>
      <c r="M14" s="25"/>
      <c r="N14" s="26">
        <v>2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>
        <v>2</v>
      </c>
      <c r="BJ14" s="26"/>
      <c r="BK14" s="26"/>
      <c r="BL14" s="26"/>
      <c r="BM14" s="26"/>
      <c r="BN14" s="26"/>
      <c r="BO14" s="26"/>
      <c r="BP14" s="26"/>
      <c r="BQ14" s="26">
        <f t="shared" si="4"/>
        <v>4</v>
      </c>
      <c r="BR14" s="27"/>
    </row>
    <row r="15" spans="1:70" s="28" customFormat="1" ht="20.100000000000001" customHeight="1" x14ac:dyDescent="0.4">
      <c r="A15" s="14">
        <v>9</v>
      </c>
      <c r="B15" s="31" t="s">
        <v>48</v>
      </c>
      <c r="C15" s="29" t="s">
        <v>49</v>
      </c>
      <c r="D15" s="32">
        <v>206.5</v>
      </c>
      <c r="E15" s="20">
        <v>0</v>
      </c>
      <c r="F15" s="19">
        <f t="shared" si="1"/>
        <v>0</v>
      </c>
      <c r="G15" s="20"/>
      <c r="H15" s="21">
        <f t="shared" si="5"/>
        <v>0</v>
      </c>
      <c r="I15" s="22">
        <v>0</v>
      </c>
      <c r="J15" s="23">
        <f t="shared" si="6"/>
        <v>0</v>
      </c>
      <c r="K15" s="20">
        <f t="shared" si="3"/>
        <v>0</v>
      </c>
      <c r="L15" s="23">
        <f t="shared" si="2"/>
        <v>0</v>
      </c>
      <c r="M15" s="25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>
        <f t="shared" si="4"/>
        <v>0</v>
      </c>
      <c r="BR15" s="27"/>
    </row>
    <row r="16" spans="1:70" s="28" customFormat="1" ht="20.100000000000001" customHeight="1" x14ac:dyDescent="0.4">
      <c r="A16" s="80">
        <v>10</v>
      </c>
      <c r="B16" s="31" t="s">
        <v>50</v>
      </c>
      <c r="C16" s="16" t="s">
        <v>43</v>
      </c>
      <c r="D16" s="32">
        <v>92.71</v>
      </c>
      <c r="E16" s="20">
        <v>0</v>
      </c>
      <c r="F16" s="19">
        <f t="shared" si="1"/>
        <v>0</v>
      </c>
      <c r="G16" s="20"/>
      <c r="H16" s="21">
        <f t="shared" si="5"/>
        <v>0</v>
      </c>
      <c r="I16" s="22">
        <v>0</v>
      </c>
      <c r="J16" s="23">
        <f t="shared" si="6"/>
        <v>0</v>
      </c>
      <c r="K16" s="20">
        <f t="shared" si="3"/>
        <v>0</v>
      </c>
      <c r="L16" s="23">
        <f t="shared" si="2"/>
        <v>0</v>
      </c>
      <c r="M16" s="25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>
        <f t="shared" si="4"/>
        <v>0</v>
      </c>
      <c r="BR16" s="27"/>
    </row>
    <row r="17" spans="1:70" s="28" customFormat="1" ht="20.100000000000001" customHeight="1" x14ac:dyDescent="0.4">
      <c r="A17" s="81"/>
      <c r="B17" s="31" t="s">
        <v>50</v>
      </c>
      <c r="C17" s="16" t="s">
        <v>43</v>
      </c>
      <c r="D17" s="32">
        <v>153.4</v>
      </c>
      <c r="E17" s="20">
        <v>10</v>
      </c>
      <c r="F17" s="19">
        <f t="shared" si="1"/>
        <v>1534</v>
      </c>
      <c r="G17" s="20"/>
      <c r="H17" s="21">
        <f t="shared" si="5"/>
        <v>0</v>
      </c>
      <c r="I17" s="22">
        <v>3</v>
      </c>
      <c r="J17" s="23">
        <f t="shared" si="6"/>
        <v>460.20000000000005</v>
      </c>
      <c r="K17" s="20">
        <f t="shared" si="3"/>
        <v>7</v>
      </c>
      <c r="L17" s="23">
        <f t="shared" si="2"/>
        <v>1073.8</v>
      </c>
      <c r="M17" s="25"/>
      <c r="N17" s="26">
        <v>1</v>
      </c>
      <c r="O17" s="26"/>
      <c r="P17" s="26"/>
      <c r="Q17" s="26"/>
      <c r="R17" s="26"/>
      <c r="S17" s="26"/>
      <c r="T17" s="26"/>
      <c r="U17" s="26"/>
      <c r="V17" s="26"/>
      <c r="W17" s="26"/>
      <c r="X17" s="26">
        <v>1</v>
      </c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>
        <v>1</v>
      </c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>
        <f t="shared" si="4"/>
        <v>3</v>
      </c>
      <c r="BR17" s="27"/>
    </row>
    <row r="18" spans="1:70" s="28" customFormat="1" ht="21.6" customHeight="1" x14ac:dyDescent="0.4">
      <c r="A18" s="3">
        <v>11</v>
      </c>
      <c r="B18" s="15" t="s">
        <v>51</v>
      </c>
      <c r="C18" s="16" t="s">
        <v>43</v>
      </c>
      <c r="D18" s="17">
        <v>324.5</v>
      </c>
      <c r="E18" s="18">
        <v>1</v>
      </c>
      <c r="F18" s="19">
        <f t="shared" si="1"/>
        <v>324.5</v>
      </c>
      <c r="G18" s="20"/>
      <c r="H18" s="21">
        <f t="shared" si="5"/>
        <v>0</v>
      </c>
      <c r="I18" s="22">
        <v>0</v>
      </c>
      <c r="J18" s="23">
        <f t="shared" si="6"/>
        <v>0</v>
      </c>
      <c r="K18" s="20">
        <f t="shared" si="3"/>
        <v>1</v>
      </c>
      <c r="L18" s="23">
        <f t="shared" si="2"/>
        <v>324.5</v>
      </c>
      <c r="M18" s="25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>
        <f t="shared" si="4"/>
        <v>0</v>
      </c>
      <c r="BR18" s="27"/>
    </row>
    <row r="19" spans="1:70" s="28" customFormat="1" ht="20.100000000000001" customHeight="1" x14ac:dyDescent="0.4">
      <c r="A19" s="14">
        <v>12</v>
      </c>
      <c r="B19" s="31" t="s">
        <v>52</v>
      </c>
      <c r="C19" s="29" t="s">
        <v>40</v>
      </c>
      <c r="D19" s="32">
        <v>49.265000000000001</v>
      </c>
      <c r="E19" s="20">
        <v>41</v>
      </c>
      <c r="F19" s="19">
        <f t="shared" si="1"/>
        <v>2019.865</v>
      </c>
      <c r="G19" s="20"/>
      <c r="H19" s="21">
        <f t="shared" si="5"/>
        <v>0</v>
      </c>
      <c r="I19" s="22">
        <v>41</v>
      </c>
      <c r="J19" s="23">
        <f t="shared" si="6"/>
        <v>2019.865</v>
      </c>
      <c r="K19" s="20">
        <f t="shared" si="3"/>
        <v>0</v>
      </c>
      <c r="L19" s="23">
        <f t="shared" si="2"/>
        <v>0</v>
      </c>
      <c r="M19" s="25"/>
      <c r="N19" s="26">
        <v>1</v>
      </c>
      <c r="O19" s="26">
        <v>1</v>
      </c>
      <c r="P19" s="26"/>
      <c r="Q19" s="26">
        <v>2</v>
      </c>
      <c r="R19" s="26"/>
      <c r="S19" s="26">
        <v>1</v>
      </c>
      <c r="T19" s="26">
        <v>1</v>
      </c>
      <c r="U19" s="26">
        <v>1</v>
      </c>
      <c r="V19" s="26"/>
      <c r="W19" s="26"/>
      <c r="X19" s="26">
        <v>1</v>
      </c>
      <c r="Y19" s="26"/>
      <c r="Z19" s="26">
        <v>1</v>
      </c>
      <c r="AA19" s="26">
        <v>1</v>
      </c>
      <c r="AB19" s="26">
        <v>1</v>
      </c>
      <c r="AC19" s="26">
        <v>3</v>
      </c>
      <c r="AD19" s="26">
        <v>2</v>
      </c>
      <c r="AE19" s="26"/>
      <c r="AF19" s="26">
        <v>1</v>
      </c>
      <c r="AG19" s="26"/>
      <c r="AH19" s="26"/>
      <c r="AI19" s="26"/>
      <c r="AJ19" s="26">
        <v>1</v>
      </c>
      <c r="AK19" s="26">
        <v>2</v>
      </c>
      <c r="AL19" s="26">
        <v>2</v>
      </c>
      <c r="AM19" s="26"/>
      <c r="AN19" s="26"/>
      <c r="AO19" s="26">
        <v>1</v>
      </c>
      <c r="AP19" s="26">
        <v>1</v>
      </c>
      <c r="AQ19" s="26">
        <v>2</v>
      </c>
      <c r="AR19" s="26">
        <v>1</v>
      </c>
      <c r="AS19" s="26">
        <v>1</v>
      </c>
      <c r="AT19" s="26">
        <v>1</v>
      </c>
      <c r="AU19" s="26"/>
      <c r="AV19" s="26">
        <v>1</v>
      </c>
      <c r="AW19" s="26">
        <v>1</v>
      </c>
      <c r="AX19" s="26">
        <v>2</v>
      </c>
      <c r="AY19" s="26">
        <v>1</v>
      </c>
      <c r="AZ19" s="26">
        <v>1</v>
      </c>
      <c r="BA19" s="26"/>
      <c r="BB19" s="26">
        <v>1</v>
      </c>
      <c r="BC19" s="26"/>
      <c r="BD19" s="26"/>
      <c r="BE19" s="26"/>
      <c r="BF19" s="26"/>
      <c r="BG19" s="26"/>
      <c r="BH19" s="26">
        <v>1</v>
      </c>
      <c r="BI19" s="26"/>
      <c r="BJ19" s="26"/>
      <c r="BK19" s="26">
        <v>2</v>
      </c>
      <c r="BL19" s="26"/>
      <c r="BM19" s="26">
        <v>1</v>
      </c>
      <c r="BN19" s="26"/>
      <c r="BO19" s="26"/>
      <c r="BP19" s="26">
        <v>1</v>
      </c>
      <c r="BQ19" s="26">
        <f t="shared" si="4"/>
        <v>41</v>
      </c>
      <c r="BR19" s="27"/>
    </row>
    <row r="20" spans="1:70" s="28" customFormat="1" ht="20.100000000000001" customHeight="1" x14ac:dyDescent="0.4">
      <c r="A20" s="3">
        <v>13</v>
      </c>
      <c r="B20" s="31" t="s">
        <v>53</v>
      </c>
      <c r="C20" s="29" t="s">
        <v>43</v>
      </c>
      <c r="D20" s="32">
        <v>26.55</v>
      </c>
      <c r="E20" s="20">
        <v>1012</v>
      </c>
      <c r="F20" s="19">
        <f t="shared" si="1"/>
        <v>26868.600000000002</v>
      </c>
      <c r="G20" s="20"/>
      <c r="H20" s="21">
        <f t="shared" si="5"/>
        <v>0</v>
      </c>
      <c r="I20" s="22">
        <v>2</v>
      </c>
      <c r="J20" s="23">
        <f t="shared" si="6"/>
        <v>53.1</v>
      </c>
      <c r="K20" s="20">
        <f t="shared" si="3"/>
        <v>1010</v>
      </c>
      <c r="L20" s="23">
        <f t="shared" si="2"/>
        <v>26815.5</v>
      </c>
      <c r="M20" s="25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>
        <v>1</v>
      </c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>
        <v>1</v>
      </c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>
        <f t="shared" si="4"/>
        <v>2</v>
      </c>
      <c r="BR20" s="27"/>
    </row>
    <row r="21" spans="1:70" s="28" customFormat="1" ht="20.100000000000001" customHeight="1" x14ac:dyDescent="0.4">
      <c r="A21" s="80">
        <v>14</v>
      </c>
      <c r="B21" s="31" t="s">
        <v>54</v>
      </c>
      <c r="C21" s="29" t="s">
        <v>43</v>
      </c>
      <c r="D21" s="32">
        <v>271.39999999999998</v>
      </c>
      <c r="E21" s="20">
        <v>0</v>
      </c>
      <c r="F21" s="19">
        <f t="shared" si="1"/>
        <v>0</v>
      </c>
      <c r="G21" s="20"/>
      <c r="H21" s="21">
        <f t="shared" si="5"/>
        <v>0</v>
      </c>
      <c r="I21" s="22">
        <v>0</v>
      </c>
      <c r="J21" s="23">
        <f t="shared" si="6"/>
        <v>0</v>
      </c>
      <c r="K21" s="20">
        <f t="shared" si="3"/>
        <v>0</v>
      </c>
      <c r="L21" s="23">
        <f t="shared" si="2"/>
        <v>0</v>
      </c>
      <c r="M21" s="25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>
        <f t="shared" si="4"/>
        <v>0</v>
      </c>
      <c r="BR21" s="27"/>
    </row>
    <row r="22" spans="1:70" s="28" customFormat="1" ht="20.100000000000001" customHeight="1" x14ac:dyDescent="0.4">
      <c r="A22" s="81"/>
      <c r="B22" s="31" t="s">
        <v>54</v>
      </c>
      <c r="C22" s="29" t="s">
        <v>43</v>
      </c>
      <c r="D22" s="32">
        <v>265.5</v>
      </c>
      <c r="E22" s="20">
        <v>8</v>
      </c>
      <c r="F22" s="19">
        <f t="shared" si="1"/>
        <v>2124</v>
      </c>
      <c r="G22" s="20"/>
      <c r="H22" s="21">
        <f t="shared" si="5"/>
        <v>0</v>
      </c>
      <c r="I22" s="22">
        <v>3</v>
      </c>
      <c r="J22" s="23">
        <f t="shared" si="6"/>
        <v>796.5</v>
      </c>
      <c r="K22" s="20">
        <f t="shared" si="3"/>
        <v>5</v>
      </c>
      <c r="L22" s="23">
        <f t="shared" si="2"/>
        <v>1327.5</v>
      </c>
      <c r="M22" s="25"/>
      <c r="N22" s="26">
        <v>1</v>
      </c>
      <c r="O22" s="26"/>
      <c r="P22" s="26"/>
      <c r="Q22" s="26"/>
      <c r="R22" s="26"/>
      <c r="S22" s="26"/>
      <c r="T22" s="26"/>
      <c r="U22" s="26"/>
      <c r="V22" s="26"/>
      <c r="W22" s="26"/>
      <c r="X22" s="26">
        <v>1</v>
      </c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>
        <v>1</v>
      </c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>
        <f t="shared" si="4"/>
        <v>3</v>
      </c>
      <c r="BR22" s="27"/>
    </row>
    <row r="23" spans="1:70" s="28" customFormat="1" ht="22.8" customHeight="1" x14ac:dyDescent="0.4">
      <c r="A23" s="3">
        <v>15</v>
      </c>
      <c r="B23" s="33" t="s">
        <v>55</v>
      </c>
      <c r="C23" s="29"/>
      <c r="D23" s="32">
        <v>151.71</v>
      </c>
      <c r="E23" s="20">
        <v>0</v>
      </c>
      <c r="F23" s="19">
        <f t="shared" si="1"/>
        <v>0</v>
      </c>
      <c r="G23" s="20"/>
      <c r="H23" s="21">
        <f t="shared" si="5"/>
        <v>0</v>
      </c>
      <c r="I23" s="22">
        <v>0</v>
      </c>
      <c r="J23" s="23">
        <f t="shared" si="6"/>
        <v>0</v>
      </c>
      <c r="K23" s="20">
        <f t="shared" si="3"/>
        <v>0</v>
      </c>
      <c r="L23" s="23">
        <f t="shared" si="2"/>
        <v>0</v>
      </c>
      <c r="M23" s="25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>
        <f t="shared" si="4"/>
        <v>0</v>
      </c>
      <c r="BR23" s="27"/>
    </row>
    <row r="24" spans="1:70" s="28" customFormat="1" ht="22.2" customHeight="1" x14ac:dyDescent="0.4">
      <c r="A24" s="3">
        <v>16</v>
      </c>
      <c r="B24" s="34" t="s">
        <v>56</v>
      </c>
      <c r="C24" s="29" t="s">
        <v>43</v>
      </c>
      <c r="D24" s="32">
        <v>159.30000000000001</v>
      </c>
      <c r="E24" s="20">
        <v>6</v>
      </c>
      <c r="F24" s="19">
        <f t="shared" si="1"/>
        <v>955.80000000000007</v>
      </c>
      <c r="G24" s="20"/>
      <c r="H24" s="21">
        <f t="shared" si="5"/>
        <v>0</v>
      </c>
      <c r="I24" s="22">
        <v>0</v>
      </c>
      <c r="J24" s="23">
        <f t="shared" si="6"/>
        <v>0</v>
      </c>
      <c r="K24" s="20">
        <f t="shared" si="3"/>
        <v>6</v>
      </c>
      <c r="L24" s="23">
        <f t="shared" si="2"/>
        <v>955.80000000000007</v>
      </c>
      <c r="M24" s="25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>
        <f t="shared" si="4"/>
        <v>0</v>
      </c>
      <c r="BR24" s="27"/>
    </row>
    <row r="25" spans="1:70" s="28" customFormat="1" ht="20.100000000000001" customHeight="1" x14ac:dyDescent="0.4">
      <c r="A25" s="3">
        <v>17</v>
      </c>
      <c r="B25" s="31" t="s">
        <v>57</v>
      </c>
      <c r="C25" s="29"/>
      <c r="D25" s="32">
        <v>134.85</v>
      </c>
      <c r="E25" s="20">
        <v>9</v>
      </c>
      <c r="F25" s="19">
        <f t="shared" si="1"/>
        <v>1213.6499999999999</v>
      </c>
      <c r="G25" s="20"/>
      <c r="H25" s="21">
        <f t="shared" si="5"/>
        <v>0</v>
      </c>
      <c r="I25" s="22">
        <v>4</v>
      </c>
      <c r="J25" s="23">
        <f t="shared" si="6"/>
        <v>539.4</v>
      </c>
      <c r="K25" s="20">
        <f t="shared" si="3"/>
        <v>5</v>
      </c>
      <c r="L25" s="23">
        <f t="shared" si="2"/>
        <v>674.25</v>
      </c>
      <c r="M25" s="25"/>
      <c r="N25" s="26">
        <v>1</v>
      </c>
      <c r="O25" s="26"/>
      <c r="P25" s="26"/>
      <c r="Q25" s="26"/>
      <c r="R25" s="26"/>
      <c r="S25" s="26"/>
      <c r="T25" s="26"/>
      <c r="U25" s="26"/>
      <c r="V25" s="26"/>
      <c r="W25" s="26"/>
      <c r="X25" s="26">
        <v>1</v>
      </c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>
        <v>2</v>
      </c>
      <c r="BJ25" s="26"/>
      <c r="BK25" s="26"/>
      <c r="BL25" s="26"/>
      <c r="BM25" s="26"/>
      <c r="BN25" s="26"/>
      <c r="BO25" s="26"/>
      <c r="BP25" s="26"/>
      <c r="BQ25" s="26">
        <f t="shared" si="4"/>
        <v>4</v>
      </c>
      <c r="BR25" s="27"/>
    </row>
    <row r="26" spans="1:70" s="28" customFormat="1" ht="20.100000000000001" customHeight="1" x14ac:dyDescent="0.4">
      <c r="A26" s="3">
        <v>18</v>
      </c>
      <c r="B26" s="31" t="s">
        <v>58</v>
      </c>
      <c r="C26" s="29" t="s">
        <v>43</v>
      </c>
      <c r="D26" s="32">
        <v>182.9</v>
      </c>
      <c r="E26" s="20">
        <v>9</v>
      </c>
      <c r="F26" s="19">
        <f t="shared" si="1"/>
        <v>1646.1000000000001</v>
      </c>
      <c r="G26" s="20"/>
      <c r="H26" s="21">
        <f t="shared" si="5"/>
        <v>0</v>
      </c>
      <c r="I26" s="22">
        <v>0</v>
      </c>
      <c r="J26" s="23">
        <f t="shared" si="6"/>
        <v>0</v>
      </c>
      <c r="K26" s="20">
        <f t="shared" si="3"/>
        <v>9</v>
      </c>
      <c r="L26" s="23">
        <f t="shared" si="2"/>
        <v>1646.1000000000001</v>
      </c>
      <c r="M26" s="25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>
        <f t="shared" si="4"/>
        <v>0</v>
      </c>
      <c r="BR26" s="27"/>
    </row>
    <row r="27" spans="1:70" s="28" customFormat="1" ht="20.100000000000001" customHeight="1" x14ac:dyDescent="0.4">
      <c r="A27" s="3">
        <v>19</v>
      </c>
      <c r="B27" s="31" t="s">
        <v>59</v>
      </c>
      <c r="C27" s="29" t="s">
        <v>43</v>
      </c>
      <c r="D27" s="32">
        <v>1416</v>
      </c>
      <c r="E27" s="20">
        <v>7</v>
      </c>
      <c r="F27" s="19">
        <f t="shared" si="1"/>
        <v>9912</v>
      </c>
      <c r="G27" s="20"/>
      <c r="H27" s="21">
        <f t="shared" si="5"/>
        <v>0</v>
      </c>
      <c r="I27" s="22">
        <v>0</v>
      </c>
      <c r="J27" s="23">
        <f t="shared" si="6"/>
        <v>0</v>
      </c>
      <c r="K27" s="20">
        <f t="shared" si="3"/>
        <v>7</v>
      </c>
      <c r="L27" s="23">
        <f t="shared" si="2"/>
        <v>9912</v>
      </c>
      <c r="M27" s="25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>
        <f t="shared" si="4"/>
        <v>0</v>
      </c>
      <c r="BR27" s="27"/>
    </row>
    <row r="28" spans="1:70" s="28" customFormat="1" ht="20.100000000000001" customHeight="1" x14ac:dyDescent="0.4">
      <c r="A28" s="80">
        <v>20</v>
      </c>
      <c r="B28" s="31" t="s">
        <v>60</v>
      </c>
      <c r="C28" s="29" t="s">
        <v>43</v>
      </c>
      <c r="D28" s="32">
        <v>129.79999999999998</v>
      </c>
      <c r="E28" s="20">
        <v>1</v>
      </c>
      <c r="F28" s="19">
        <f t="shared" si="1"/>
        <v>129.79999999999998</v>
      </c>
      <c r="G28" s="20"/>
      <c r="H28" s="21">
        <f t="shared" si="5"/>
        <v>0</v>
      </c>
      <c r="I28" s="22">
        <v>1</v>
      </c>
      <c r="J28" s="23">
        <f t="shared" si="6"/>
        <v>129.79999999999998</v>
      </c>
      <c r="K28" s="20">
        <f t="shared" si="3"/>
        <v>0</v>
      </c>
      <c r="L28" s="23">
        <f t="shared" si="2"/>
        <v>0</v>
      </c>
      <c r="M28" s="25"/>
      <c r="N28" s="26">
        <v>1</v>
      </c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>
        <f t="shared" si="4"/>
        <v>1</v>
      </c>
      <c r="BR28" s="27"/>
    </row>
    <row r="29" spans="1:70" s="28" customFormat="1" ht="20.100000000000001" customHeight="1" x14ac:dyDescent="0.4">
      <c r="A29" s="81"/>
      <c r="B29" s="31" t="s">
        <v>60</v>
      </c>
      <c r="C29" s="29" t="s">
        <v>43</v>
      </c>
      <c r="D29" s="32">
        <v>141.6</v>
      </c>
      <c r="E29" s="20">
        <v>12</v>
      </c>
      <c r="F29" s="19">
        <f t="shared" si="1"/>
        <v>1699.1999999999998</v>
      </c>
      <c r="G29" s="20"/>
      <c r="H29" s="21">
        <f t="shared" si="5"/>
        <v>0</v>
      </c>
      <c r="I29" s="22">
        <v>0</v>
      </c>
      <c r="J29" s="23">
        <f t="shared" si="6"/>
        <v>0</v>
      </c>
      <c r="K29" s="20">
        <f t="shared" si="3"/>
        <v>12</v>
      </c>
      <c r="L29" s="23">
        <f t="shared" si="2"/>
        <v>1699.1999999999998</v>
      </c>
      <c r="M29" s="25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>
        <f t="shared" si="4"/>
        <v>0</v>
      </c>
      <c r="BR29" s="27"/>
    </row>
    <row r="30" spans="1:70" s="28" customFormat="1" ht="20.100000000000001" customHeight="1" x14ac:dyDescent="0.4">
      <c r="A30" s="3">
        <v>21</v>
      </c>
      <c r="B30" s="31" t="s">
        <v>61</v>
      </c>
      <c r="C30" s="29" t="s">
        <v>43</v>
      </c>
      <c r="D30" s="32">
        <v>106.2</v>
      </c>
      <c r="E30" s="20">
        <v>4</v>
      </c>
      <c r="F30" s="19">
        <f t="shared" si="1"/>
        <v>424.8</v>
      </c>
      <c r="G30" s="20"/>
      <c r="H30" s="21">
        <f t="shared" si="5"/>
        <v>0</v>
      </c>
      <c r="I30" s="22">
        <v>0</v>
      </c>
      <c r="J30" s="23">
        <f t="shared" si="6"/>
        <v>0</v>
      </c>
      <c r="K30" s="20">
        <f t="shared" si="3"/>
        <v>4</v>
      </c>
      <c r="L30" s="23">
        <f t="shared" si="2"/>
        <v>424.8</v>
      </c>
      <c r="M30" s="25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>
        <f t="shared" si="4"/>
        <v>0</v>
      </c>
      <c r="BR30" s="27"/>
    </row>
    <row r="31" spans="1:70" s="28" customFormat="1" ht="20.100000000000001" customHeight="1" x14ac:dyDescent="0.4">
      <c r="A31" s="3">
        <v>22</v>
      </c>
      <c r="B31" s="31" t="s">
        <v>62</v>
      </c>
      <c r="C31" s="29" t="s">
        <v>40</v>
      </c>
      <c r="D31" s="32">
        <v>0.87319999999999998</v>
      </c>
      <c r="E31" s="20">
        <v>500</v>
      </c>
      <c r="F31" s="19">
        <f t="shared" si="1"/>
        <v>436.59999999999997</v>
      </c>
      <c r="G31" s="20"/>
      <c r="H31" s="21">
        <f t="shared" si="5"/>
        <v>0</v>
      </c>
      <c r="I31" s="22">
        <v>250</v>
      </c>
      <c r="J31" s="23">
        <f t="shared" si="6"/>
        <v>218.29999999999998</v>
      </c>
      <c r="K31" s="20">
        <f t="shared" si="3"/>
        <v>250</v>
      </c>
      <c r="L31" s="23">
        <f t="shared" si="2"/>
        <v>218.29999999999998</v>
      </c>
      <c r="M31" s="25"/>
      <c r="N31" s="26">
        <v>50</v>
      </c>
      <c r="O31" s="26"/>
      <c r="P31" s="26"/>
      <c r="Q31" s="26"/>
      <c r="R31" s="26"/>
      <c r="S31" s="26"/>
      <c r="T31" s="26"/>
      <c r="U31" s="26"/>
      <c r="V31" s="26"/>
      <c r="W31" s="26"/>
      <c r="X31" s="26">
        <v>50</v>
      </c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>
        <v>50</v>
      </c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>
        <v>50</v>
      </c>
      <c r="AZ31" s="26"/>
      <c r="BA31" s="26"/>
      <c r="BB31" s="26"/>
      <c r="BC31" s="26"/>
      <c r="BD31" s="26"/>
      <c r="BE31" s="26"/>
      <c r="BF31" s="26"/>
      <c r="BG31" s="26"/>
      <c r="BH31" s="26"/>
      <c r="BI31" s="26">
        <v>50</v>
      </c>
      <c r="BJ31" s="26"/>
      <c r="BK31" s="26"/>
      <c r="BL31" s="26"/>
      <c r="BM31" s="26"/>
      <c r="BN31" s="26"/>
      <c r="BO31" s="26"/>
      <c r="BP31" s="26"/>
      <c r="BQ31" s="26">
        <f t="shared" si="4"/>
        <v>250</v>
      </c>
      <c r="BR31" s="27"/>
    </row>
    <row r="32" spans="1:70" s="28" customFormat="1" ht="20.100000000000001" customHeight="1" x14ac:dyDescent="0.4">
      <c r="A32" s="3">
        <v>23</v>
      </c>
      <c r="B32" s="31" t="s">
        <v>63</v>
      </c>
      <c r="C32" s="29" t="s">
        <v>43</v>
      </c>
      <c r="D32" s="32">
        <v>5.0775399999999999</v>
      </c>
      <c r="E32" s="20">
        <v>15220</v>
      </c>
      <c r="F32" s="19">
        <f t="shared" si="1"/>
        <v>77280.158800000005</v>
      </c>
      <c r="G32" s="20"/>
      <c r="H32" s="21">
        <f t="shared" si="5"/>
        <v>0</v>
      </c>
      <c r="I32" s="22">
        <v>225</v>
      </c>
      <c r="J32" s="23">
        <f t="shared" si="6"/>
        <v>1142.4465</v>
      </c>
      <c r="K32" s="20">
        <f t="shared" si="3"/>
        <v>14995</v>
      </c>
      <c r="L32" s="23">
        <f t="shared" si="2"/>
        <v>76137.712299999999</v>
      </c>
      <c r="M32" s="25"/>
      <c r="N32" s="26">
        <v>50</v>
      </c>
      <c r="O32" s="26"/>
      <c r="P32" s="26"/>
      <c r="Q32" s="26"/>
      <c r="R32" s="26"/>
      <c r="S32" s="26"/>
      <c r="T32" s="26"/>
      <c r="U32" s="26"/>
      <c r="V32" s="26"/>
      <c r="W32" s="26"/>
      <c r="X32" s="26">
        <v>50</v>
      </c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>
        <v>25</v>
      </c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>
        <v>50</v>
      </c>
      <c r="AZ32" s="26"/>
      <c r="BA32" s="26"/>
      <c r="BB32" s="26"/>
      <c r="BC32" s="26"/>
      <c r="BD32" s="26"/>
      <c r="BE32" s="26"/>
      <c r="BF32" s="26"/>
      <c r="BG32" s="26"/>
      <c r="BH32" s="26"/>
      <c r="BI32" s="26">
        <v>50</v>
      </c>
      <c r="BJ32" s="26"/>
      <c r="BK32" s="26"/>
      <c r="BL32" s="26"/>
      <c r="BM32" s="26"/>
      <c r="BN32" s="26"/>
      <c r="BO32" s="26"/>
      <c r="BP32" s="26"/>
      <c r="BQ32" s="26">
        <f t="shared" si="4"/>
        <v>225</v>
      </c>
      <c r="BR32" s="27"/>
    </row>
    <row r="33" spans="1:72" s="28" customFormat="1" ht="20.100000000000001" customHeight="1" x14ac:dyDescent="0.4">
      <c r="A33" s="14">
        <v>24</v>
      </c>
      <c r="B33" s="31" t="s">
        <v>64</v>
      </c>
      <c r="C33" s="29" t="s">
        <v>43</v>
      </c>
      <c r="D33" s="32">
        <v>772.5</v>
      </c>
      <c r="E33" s="20">
        <v>10</v>
      </c>
      <c r="F33" s="19">
        <f t="shared" si="1"/>
        <v>7725</v>
      </c>
      <c r="G33" s="20"/>
      <c r="H33" s="21">
        <f t="shared" si="5"/>
        <v>0</v>
      </c>
      <c r="I33" s="22">
        <v>0</v>
      </c>
      <c r="J33" s="23">
        <f t="shared" si="6"/>
        <v>0</v>
      </c>
      <c r="K33" s="20">
        <f t="shared" si="3"/>
        <v>10</v>
      </c>
      <c r="L33" s="23">
        <f t="shared" si="2"/>
        <v>7725</v>
      </c>
      <c r="M33" s="25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>
        <f t="shared" si="4"/>
        <v>0</v>
      </c>
      <c r="BR33" s="27"/>
    </row>
    <row r="34" spans="1:72" s="28" customFormat="1" ht="20.100000000000001" customHeight="1" x14ac:dyDescent="0.4">
      <c r="A34" s="3">
        <v>25</v>
      </c>
      <c r="B34" s="31" t="s">
        <v>65</v>
      </c>
      <c r="C34" s="29" t="s">
        <v>46</v>
      </c>
      <c r="D34" s="32">
        <v>4.43</v>
      </c>
      <c r="E34" s="20">
        <v>17</v>
      </c>
      <c r="F34" s="19">
        <f t="shared" si="1"/>
        <v>75.31</v>
      </c>
      <c r="G34" s="20"/>
      <c r="H34" s="21">
        <f t="shared" si="5"/>
        <v>0</v>
      </c>
      <c r="I34" s="22">
        <v>1</v>
      </c>
      <c r="J34" s="23">
        <f t="shared" si="6"/>
        <v>4.43</v>
      </c>
      <c r="K34" s="20">
        <f t="shared" si="3"/>
        <v>16</v>
      </c>
      <c r="L34" s="23">
        <f t="shared" si="2"/>
        <v>70.88</v>
      </c>
      <c r="M34" s="25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>
        <v>1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>
        <f t="shared" si="4"/>
        <v>1</v>
      </c>
      <c r="BR34" s="27"/>
    </row>
    <row r="35" spans="1:72" s="28" customFormat="1" ht="20.100000000000001" customHeight="1" x14ac:dyDescent="0.4">
      <c r="A35" s="80">
        <v>26</v>
      </c>
      <c r="B35" s="31" t="s">
        <v>66</v>
      </c>
      <c r="C35" s="29" t="s">
        <v>43</v>
      </c>
      <c r="D35" s="32">
        <v>110</v>
      </c>
      <c r="E35" s="20">
        <v>0</v>
      </c>
      <c r="F35" s="19">
        <f t="shared" si="1"/>
        <v>0</v>
      </c>
      <c r="G35" s="20"/>
      <c r="H35" s="21">
        <f t="shared" si="5"/>
        <v>0</v>
      </c>
      <c r="I35" s="22">
        <v>0</v>
      </c>
      <c r="J35" s="23">
        <f t="shared" si="6"/>
        <v>0</v>
      </c>
      <c r="K35" s="20">
        <f t="shared" si="3"/>
        <v>0</v>
      </c>
      <c r="L35" s="23">
        <f t="shared" si="2"/>
        <v>0</v>
      </c>
      <c r="M35" s="25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>
        <f t="shared" si="4"/>
        <v>0</v>
      </c>
      <c r="BR35" s="27"/>
    </row>
    <row r="36" spans="1:72" s="28" customFormat="1" ht="20.100000000000001" customHeight="1" x14ac:dyDescent="0.4">
      <c r="A36" s="81"/>
      <c r="B36" s="15" t="s">
        <v>66</v>
      </c>
      <c r="C36" s="29" t="s">
        <v>43</v>
      </c>
      <c r="D36" s="17">
        <v>195</v>
      </c>
      <c r="E36" s="18">
        <v>2</v>
      </c>
      <c r="F36" s="19">
        <f t="shared" si="1"/>
        <v>390</v>
      </c>
      <c r="G36" s="20"/>
      <c r="H36" s="21">
        <f t="shared" si="5"/>
        <v>0</v>
      </c>
      <c r="I36" s="22">
        <v>0</v>
      </c>
      <c r="J36" s="23">
        <f t="shared" si="6"/>
        <v>0</v>
      </c>
      <c r="K36" s="20">
        <f t="shared" si="3"/>
        <v>2</v>
      </c>
      <c r="L36" s="23">
        <f t="shared" si="2"/>
        <v>390</v>
      </c>
      <c r="M36" s="25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>
        <f t="shared" si="4"/>
        <v>0</v>
      </c>
      <c r="BR36" s="27"/>
    </row>
    <row r="37" spans="1:72" s="28" customFormat="1" ht="20.100000000000001" customHeight="1" x14ac:dyDescent="0.4">
      <c r="A37" s="3">
        <v>27</v>
      </c>
      <c r="B37" s="15" t="s">
        <v>67</v>
      </c>
      <c r="C37" s="29" t="s">
        <v>43</v>
      </c>
      <c r="D37" s="32">
        <v>24.78</v>
      </c>
      <c r="E37" s="18">
        <v>59</v>
      </c>
      <c r="F37" s="19">
        <f t="shared" si="1"/>
        <v>1462.02</v>
      </c>
      <c r="G37" s="20"/>
      <c r="H37" s="21">
        <f t="shared" si="5"/>
        <v>0</v>
      </c>
      <c r="I37" s="22">
        <v>4</v>
      </c>
      <c r="J37" s="23">
        <f t="shared" si="6"/>
        <v>99.12</v>
      </c>
      <c r="K37" s="20">
        <f t="shared" si="3"/>
        <v>55</v>
      </c>
      <c r="L37" s="23">
        <f t="shared" si="2"/>
        <v>1362.9</v>
      </c>
      <c r="M37" s="25"/>
      <c r="N37" s="26">
        <v>1</v>
      </c>
      <c r="O37" s="26"/>
      <c r="P37" s="26"/>
      <c r="Q37" s="26"/>
      <c r="R37" s="26"/>
      <c r="S37" s="26"/>
      <c r="T37" s="26"/>
      <c r="U37" s="26"/>
      <c r="V37" s="26"/>
      <c r="W37" s="26"/>
      <c r="X37" s="26">
        <v>1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>
        <v>1</v>
      </c>
      <c r="AZ37" s="26"/>
      <c r="BA37" s="26"/>
      <c r="BB37" s="26"/>
      <c r="BC37" s="26"/>
      <c r="BD37" s="26"/>
      <c r="BE37" s="26"/>
      <c r="BF37" s="26"/>
      <c r="BG37" s="26"/>
      <c r="BH37" s="26"/>
      <c r="BI37" s="26">
        <v>1</v>
      </c>
      <c r="BJ37" s="26"/>
      <c r="BK37" s="26"/>
      <c r="BL37" s="26"/>
      <c r="BM37" s="26"/>
      <c r="BN37" s="26"/>
      <c r="BO37" s="26"/>
      <c r="BP37" s="26"/>
      <c r="BQ37" s="26">
        <f t="shared" si="4"/>
        <v>4</v>
      </c>
      <c r="BR37" s="27"/>
    </row>
    <row r="38" spans="1:72" s="28" customFormat="1" ht="20.100000000000001" customHeight="1" x14ac:dyDescent="0.4">
      <c r="A38" s="14">
        <v>28</v>
      </c>
      <c r="B38" s="15" t="s">
        <v>68</v>
      </c>
      <c r="C38" s="29" t="s">
        <v>43</v>
      </c>
      <c r="D38" s="32">
        <v>129.80000000000001</v>
      </c>
      <c r="E38" s="18">
        <v>8</v>
      </c>
      <c r="F38" s="19">
        <f t="shared" si="1"/>
        <v>1038.4000000000001</v>
      </c>
      <c r="G38" s="20"/>
      <c r="H38" s="21">
        <f t="shared" si="5"/>
        <v>0</v>
      </c>
      <c r="I38" s="22">
        <v>2</v>
      </c>
      <c r="J38" s="23">
        <f t="shared" si="6"/>
        <v>259.60000000000002</v>
      </c>
      <c r="K38" s="20">
        <f t="shared" si="3"/>
        <v>6</v>
      </c>
      <c r="L38" s="23">
        <f t="shared" si="2"/>
        <v>778.80000000000007</v>
      </c>
      <c r="M38" s="25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>
        <v>1</v>
      </c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>
        <v>1</v>
      </c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>
        <f t="shared" si="4"/>
        <v>2</v>
      </c>
      <c r="BR38" s="27"/>
      <c r="BT38" s="35"/>
    </row>
    <row r="39" spans="1:72" s="28" customFormat="1" ht="20.100000000000001" customHeight="1" x14ac:dyDescent="0.4">
      <c r="A39" s="14">
        <v>29</v>
      </c>
      <c r="B39" s="15" t="s">
        <v>69</v>
      </c>
      <c r="C39" s="29" t="s">
        <v>43</v>
      </c>
      <c r="D39" s="32">
        <v>82.6</v>
      </c>
      <c r="E39" s="18">
        <v>16</v>
      </c>
      <c r="F39" s="19">
        <f t="shared" si="1"/>
        <v>1321.6</v>
      </c>
      <c r="G39" s="20"/>
      <c r="H39" s="21">
        <f t="shared" si="5"/>
        <v>0</v>
      </c>
      <c r="I39" s="22">
        <v>0</v>
      </c>
      <c r="J39" s="23">
        <f t="shared" si="6"/>
        <v>0</v>
      </c>
      <c r="K39" s="20">
        <f t="shared" si="3"/>
        <v>16</v>
      </c>
      <c r="L39" s="23">
        <f t="shared" si="2"/>
        <v>1321.6</v>
      </c>
      <c r="M39" s="25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>
        <f t="shared" si="4"/>
        <v>0</v>
      </c>
      <c r="BR39" s="27"/>
      <c r="BT39" s="35"/>
    </row>
    <row r="40" spans="1:72" s="28" customFormat="1" ht="19.5" customHeight="1" x14ac:dyDescent="0.4">
      <c r="A40" s="3">
        <v>30</v>
      </c>
      <c r="B40" s="31" t="s">
        <v>70</v>
      </c>
      <c r="C40" s="29" t="s">
        <v>43</v>
      </c>
      <c r="D40" s="32">
        <v>250</v>
      </c>
      <c r="E40" s="20">
        <v>9</v>
      </c>
      <c r="F40" s="19">
        <f t="shared" si="1"/>
        <v>2250</v>
      </c>
      <c r="G40" s="20"/>
      <c r="H40" s="21">
        <f t="shared" si="5"/>
        <v>0</v>
      </c>
      <c r="I40" s="22">
        <v>0</v>
      </c>
      <c r="J40" s="23">
        <f t="shared" si="6"/>
        <v>0</v>
      </c>
      <c r="K40" s="20">
        <f t="shared" si="3"/>
        <v>9</v>
      </c>
      <c r="L40" s="23">
        <f t="shared" si="2"/>
        <v>2250</v>
      </c>
      <c r="M40" s="25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>
        <f t="shared" si="4"/>
        <v>0</v>
      </c>
      <c r="BR40" s="27"/>
    </row>
    <row r="41" spans="1:72" s="28" customFormat="1" ht="21" customHeight="1" x14ac:dyDescent="0.4">
      <c r="A41" s="3">
        <v>31</v>
      </c>
      <c r="B41" s="31" t="s">
        <v>71</v>
      </c>
      <c r="C41" s="29" t="s">
        <v>43</v>
      </c>
      <c r="D41" s="32">
        <v>140</v>
      </c>
      <c r="E41" s="20">
        <v>4</v>
      </c>
      <c r="F41" s="19">
        <f t="shared" si="1"/>
        <v>560</v>
      </c>
      <c r="G41" s="20"/>
      <c r="H41" s="21">
        <f t="shared" si="5"/>
        <v>0</v>
      </c>
      <c r="I41" s="22">
        <v>0</v>
      </c>
      <c r="J41" s="23">
        <f t="shared" si="6"/>
        <v>0</v>
      </c>
      <c r="K41" s="20">
        <f t="shared" si="3"/>
        <v>4</v>
      </c>
      <c r="L41" s="23">
        <f t="shared" si="2"/>
        <v>560</v>
      </c>
      <c r="M41" s="25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>
        <f t="shared" si="4"/>
        <v>0</v>
      </c>
      <c r="BR41" s="27"/>
    </row>
    <row r="42" spans="1:72" s="28" customFormat="1" ht="21" customHeight="1" x14ac:dyDescent="0.4">
      <c r="A42" s="14">
        <v>32</v>
      </c>
      <c r="B42" s="31" t="s">
        <v>72</v>
      </c>
      <c r="C42" s="29" t="s">
        <v>46</v>
      </c>
      <c r="D42" s="32">
        <v>206.5</v>
      </c>
      <c r="E42" s="20">
        <v>150</v>
      </c>
      <c r="F42" s="19">
        <f t="shared" si="1"/>
        <v>30975</v>
      </c>
      <c r="G42" s="20"/>
      <c r="H42" s="21">
        <f t="shared" si="5"/>
        <v>0</v>
      </c>
      <c r="I42" s="22">
        <v>1</v>
      </c>
      <c r="J42" s="23">
        <f t="shared" si="6"/>
        <v>206.5</v>
      </c>
      <c r="K42" s="20">
        <f t="shared" si="3"/>
        <v>149</v>
      </c>
      <c r="L42" s="23">
        <f t="shared" si="2"/>
        <v>30768.5</v>
      </c>
      <c r="M42" s="25"/>
      <c r="N42" s="26"/>
      <c r="O42" s="26"/>
      <c r="P42" s="26"/>
      <c r="Q42" s="26">
        <v>1</v>
      </c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>
        <f t="shared" si="4"/>
        <v>1</v>
      </c>
      <c r="BR42" s="27"/>
    </row>
    <row r="43" spans="1:72" s="28" customFormat="1" ht="21" customHeight="1" x14ac:dyDescent="0.4">
      <c r="A43" s="14">
        <v>33</v>
      </c>
      <c r="B43" s="31" t="s">
        <v>73</v>
      </c>
      <c r="C43" s="29" t="s">
        <v>46</v>
      </c>
      <c r="D43" s="32">
        <v>132.16</v>
      </c>
      <c r="E43" s="20">
        <v>149</v>
      </c>
      <c r="F43" s="19">
        <f t="shared" si="1"/>
        <v>19691.84</v>
      </c>
      <c r="G43" s="20"/>
      <c r="H43" s="21">
        <f t="shared" si="5"/>
        <v>0</v>
      </c>
      <c r="I43" s="22">
        <v>54</v>
      </c>
      <c r="J43" s="23">
        <f t="shared" si="6"/>
        <v>7136.6399999999994</v>
      </c>
      <c r="K43" s="20">
        <f t="shared" si="3"/>
        <v>95</v>
      </c>
      <c r="L43" s="23">
        <f t="shared" si="2"/>
        <v>12555.199999999999</v>
      </c>
      <c r="M43" s="25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>
        <v>1</v>
      </c>
      <c r="Z43" s="26"/>
      <c r="AA43" s="26">
        <v>15</v>
      </c>
      <c r="AB43" s="26"/>
      <c r="AC43" s="26">
        <v>1</v>
      </c>
      <c r="AD43" s="26">
        <v>1</v>
      </c>
      <c r="AE43" s="26">
        <v>2</v>
      </c>
      <c r="AF43" s="26"/>
      <c r="AG43" s="26"/>
      <c r="AH43" s="26"/>
      <c r="AI43" s="26"/>
      <c r="AJ43" s="26">
        <v>1</v>
      </c>
      <c r="AK43" s="26"/>
      <c r="AL43" s="26"/>
      <c r="AM43" s="26"/>
      <c r="AN43" s="26"/>
      <c r="AO43" s="26"/>
      <c r="AP43" s="26">
        <v>1</v>
      </c>
      <c r="AQ43" s="26"/>
      <c r="AR43" s="26">
        <v>15</v>
      </c>
      <c r="AS43" s="26"/>
      <c r="AT43" s="26"/>
      <c r="AU43" s="26"/>
      <c r="AV43" s="26"/>
      <c r="AW43" s="26"/>
      <c r="AX43" s="26">
        <v>1</v>
      </c>
      <c r="AY43" s="26"/>
      <c r="AZ43" s="26"/>
      <c r="BA43" s="26"/>
      <c r="BB43" s="26"/>
      <c r="BC43" s="26"/>
      <c r="BD43" s="26"/>
      <c r="BE43" s="26">
        <v>15</v>
      </c>
      <c r="BF43" s="26"/>
      <c r="BG43" s="26"/>
      <c r="BH43" s="26"/>
      <c r="BI43" s="26"/>
      <c r="BJ43" s="26"/>
      <c r="BK43" s="26"/>
      <c r="BL43" s="26"/>
      <c r="BM43" s="26"/>
      <c r="BN43" s="26"/>
      <c r="BO43" s="26">
        <v>1</v>
      </c>
      <c r="BP43" s="26"/>
      <c r="BQ43" s="26">
        <f t="shared" si="4"/>
        <v>54</v>
      </c>
      <c r="BR43" s="27"/>
    </row>
    <row r="44" spans="1:72" s="28" customFormat="1" ht="21" customHeight="1" x14ac:dyDescent="0.4">
      <c r="A44" s="3">
        <v>34</v>
      </c>
      <c r="B44" s="31" t="s">
        <v>74</v>
      </c>
      <c r="C44" s="29" t="s">
        <v>43</v>
      </c>
      <c r="D44" s="32">
        <v>29.5</v>
      </c>
      <c r="E44" s="20">
        <v>588</v>
      </c>
      <c r="F44" s="19">
        <f t="shared" si="1"/>
        <v>17346</v>
      </c>
      <c r="G44" s="20"/>
      <c r="H44" s="21">
        <f t="shared" si="5"/>
        <v>0</v>
      </c>
      <c r="I44" s="22">
        <v>400</v>
      </c>
      <c r="J44" s="23">
        <f t="shared" si="6"/>
        <v>11800</v>
      </c>
      <c r="K44" s="20">
        <f t="shared" si="3"/>
        <v>188</v>
      </c>
      <c r="L44" s="23">
        <f t="shared" si="2"/>
        <v>5546</v>
      </c>
      <c r="M44" s="25"/>
      <c r="N44" s="26"/>
      <c r="O44" s="26"/>
      <c r="P44" s="26">
        <v>400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>
        <f t="shared" si="4"/>
        <v>400</v>
      </c>
      <c r="BR44" s="27"/>
    </row>
    <row r="45" spans="1:72" s="28" customFormat="1" ht="20.100000000000001" customHeight="1" x14ac:dyDescent="0.4">
      <c r="A45" s="14">
        <v>35</v>
      </c>
      <c r="B45" s="15" t="s">
        <v>75</v>
      </c>
      <c r="C45" s="29" t="s">
        <v>43</v>
      </c>
      <c r="D45" s="32">
        <v>194.7</v>
      </c>
      <c r="E45" s="20">
        <v>0</v>
      </c>
      <c r="F45" s="19">
        <f t="shared" si="1"/>
        <v>0</v>
      </c>
      <c r="G45" s="20"/>
      <c r="H45" s="21">
        <f t="shared" si="5"/>
        <v>0</v>
      </c>
      <c r="I45" s="22">
        <v>0</v>
      </c>
      <c r="J45" s="23">
        <f t="shared" si="6"/>
        <v>0</v>
      </c>
      <c r="K45" s="20">
        <f t="shared" si="3"/>
        <v>0</v>
      </c>
      <c r="L45" s="23">
        <f t="shared" si="2"/>
        <v>0</v>
      </c>
      <c r="M45" s="25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>
        <f t="shared" si="4"/>
        <v>0</v>
      </c>
      <c r="BR45" s="27"/>
    </row>
    <row r="46" spans="1:72" s="28" customFormat="1" ht="20.100000000000001" customHeight="1" x14ac:dyDescent="0.4">
      <c r="A46" s="14">
        <v>36</v>
      </c>
      <c r="B46" s="15" t="s">
        <v>76</v>
      </c>
      <c r="C46" s="29" t="s">
        <v>43</v>
      </c>
      <c r="D46" s="32">
        <v>194.7</v>
      </c>
      <c r="E46" s="20">
        <v>2</v>
      </c>
      <c r="F46" s="19">
        <f t="shared" si="1"/>
        <v>389.4</v>
      </c>
      <c r="G46" s="20"/>
      <c r="H46" s="21">
        <f t="shared" si="5"/>
        <v>0</v>
      </c>
      <c r="I46" s="22">
        <v>2</v>
      </c>
      <c r="J46" s="23">
        <f t="shared" si="6"/>
        <v>389.4</v>
      </c>
      <c r="K46" s="20">
        <f t="shared" si="3"/>
        <v>0</v>
      </c>
      <c r="L46" s="23">
        <f t="shared" si="2"/>
        <v>0</v>
      </c>
      <c r="M46" s="25"/>
      <c r="N46" s="26">
        <v>2</v>
      </c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>
        <f t="shared" si="4"/>
        <v>2</v>
      </c>
      <c r="BR46" s="27"/>
    </row>
    <row r="47" spans="1:72" s="28" customFormat="1" ht="20.100000000000001" customHeight="1" x14ac:dyDescent="0.4">
      <c r="A47" s="3">
        <v>37</v>
      </c>
      <c r="B47" s="31" t="s">
        <v>77</v>
      </c>
      <c r="C47" s="29" t="s">
        <v>78</v>
      </c>
      <c r="D47" s="32">
        <v>46.02</v>
      </c>
      <c r="E47" s="20">
        <v>48</v>
      </c>
      <c r="F47" s="19">
        <f t="shared" si="1"/>
        <v>2208.96</v>
      </c>
      <c r="G47" s="20"/>
      <c r="H47" s="21">
        <f t="shared" si="5"/>
        <v>0</v>
      </c>
      <c r="I47" s="22">
        <v>2</v>
      </c>
      <c r="J47" s="23">
        <f t="shared" si="6"/>
        <v>92.04</v>
      </c>
      <c r="K47" s="20">
        <f t="shared" si="3"/>
        <v>46</v>
      </c>
      <c r="L47" s="23">
        <f t="shared" si="2"/>
        <v>2116.92</v>
      </c>
      <c r="M47" s="25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>
        <v>2</v>
      </c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>
        <f t="shared" si="4"/>
        <v>2</v>
      </c>
      <c r="BR47" s="27"/>
    </row>
    <row r="48" spans="1:72" s="28" customFormat="1" ht="19.5" customHeight="1" x14ac:dyDescent="0.4">
      <c r="A48" s="14">
        <v>38</v>
      </c>
      <c r="B48" s="31" t="s">
        <v>79</v>
      </c>
      <c r="C48" s="29" t="s">
        <v>43</v>
      </c>
      <c r="D48" s="32">
        <v>61.36</v>
      </c>
      <c r="E48" s="20">
        <v>55</v>
      </c>
      <c r="F48" s="19">
        <f t="shared" si="1"/>
        <v>3374.8</v>
      </c>
      <c r="G48" s="20"/>
      <c r="H48" s="21">
        <f t="shared" si="5"/>
        <v>0</v>
      </c>
      <c r="I48" s="22">
        <v>21</v>
      </c>
      <c r="J48" s="23">
        <f t="shared" si="6"/>
        <v>1288.56</v>
      </c>
      <c r="K48" s="20">
        <f t="shared" si="3"/>
        <v>34</v>
      </c>
      <c r="L48" s="23">
        <f t="shared" si="2"/>
        <v>2086.2399999999998</v>
      </c>
      <c r="M48" s="25"/>
      <c r="N48" s="26">
        <v>4</v>
      </c>
      <c r="O48" s="26"/>
      <c r="P48" s="26"/>
      <c r="Q48" s="26"/>
      <c r="R48" s="26"/>
      <c r="S48" s="26"/>
      <c r="T48" s="26"/>
      <c r="U48" s="26"/>
      <c r="V48" s="26"/>
      <c r="W48" s="26"/>
      <c r="X48" s="26">
        <v>4</v>
      </c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>
        <v>4</v>
      </c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>
        <v>5</v>
      </c>
      <c r="AZ48" s="26"/>
      <c r="BA48" s="26"/>
      <c r="BB48" s="26"/>
      <c r="BC48" s="26"/>
      <c r="BD48" s="26"/>
      <c r="BE48" s="26"/>
      <c r="BF48" s="26"/>
      <c r="BG48" s="26"/>
      <c r="BH48" s="26"/>
      <c r="BI48" s="26">
        <v>4</v>
      </c>
      <c r="BJ48" s="26"/>
      <c r="BK48" s="26"/>
      <c r="BL48" s="26"/>
      <c r="BM48" s="26"/>
      <c r="BN48" s="26"/>
      <c r="BO48" s="26"/>
      <c r="BP48" s="26"/>
      <c r="BQ48" s="26">
        <f t="shared" si="4"/>
        <v>21</v>
      </c>
      <c r="BR48" s="27"/>
    </row>
    <row r="49" spans="1:70" s="28" customFormat="1" ht="19.5" customHeight="1" x14ac:dyDescent="0.4">
      <c r="A49" s="3">
        <v>39</v>
      </c>
      <c r="B49" s="31" t="s">
        <v>80</v>
      </c>
      <c r="C49" s="29" t="s">
        <v>43</v>
      </c>
      <c r="D49" s="32">
        <v>159.30000000000001</v>
      </c>
      <c r="E49" s="20">
        <v>5</v>
      </c>
      <c r="F49" s="19">
        <f t="shared" si="1"/>
        <v>796.5</v>
      </c>
      <c r="G49" s="20"/>
      <c r="H49" s="21">
        <f t="shared" si="5"/>
        <v>0</v>
      </c>
      <c r="I49" s="22">
        <v>1</v>
      </c>
      <c r="J49" s="23">
        <f t="shared" si="6"/>
        <v>159.30000000000001</v>
      </c>
      <c r="K49" s="20">
        <f t="shared" si="3"/>
        <v>4</v>
      </c>
      <c r="L49" s="23">
        <f t="shared" si="2"/>
        <v>637.20000000000005</v>
      </c>
      <c r="M49" s="25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>
        <v>1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>
        <f t="shared" si="4"/>
        <v>1</v>
      </c>
      <c r="BR49" s="27"/>
    </row>
    <row r="50" spans="1:70" s="28" customFormat="1" ht="20.25" customHeight="1" x14ac:dyDescent="0.4">
      <c r="A50" s="3">
        <v>40</v>
      </c>
      <c r="B50" s="31" t="s">
        <v>81</v>
      </c>
      <c r="C50" s="29" t="s">
        <v>43</v>
      </c>
      <c r="D50" s="32">
        <v>259.60000000000002</v>
      </c>
      <c r="E50" s="20">
        <v>1</v>
      </c>
      <c r="F50" s="19">
        <f t="shared" si="1"/>
        <v>259.60000000000002</v>
      </c>
      <c r="G50" s="20"/>
      <c r="H50" s="21">
        <f t="shared" si="5"/>
        <v>0</v>
      </c>
      <c r="I50" s="22">
        <v>0</v>
      </c>
      <c r="J50" s="23">
        <f t="shared" si="6"/>
        <v>0</v>
      </c>
      <c r="K50" s="20">
        <f t="shared" si="3"/>
        <v>1</v>
      </c>
      <c r="L50" s="23">
        <f t="shared" si="2"/>
        <v>259.60000000000002</v>
      </c>
      <c r="M50" s="25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>
        <f t="shared" si="4"/>
        <v>0</v>
      </c>
      <c r="BR50" s="27"/>
    </row>
    <row r="51" spans="1:70" s="28" customFormat="1" ht="20.100000000000001" customHeight="1" x14ac:dyDescent="0.4">
      <c r="A51" s="3">
        <v>41</v>
      </c>
      <c r="B51" s="31" t="s">
        <v>82</v>
      </c>
      <c r="C51" s="29" t="s">
        <v>40</v>
      </c>
      <c r="D51" s="32">
        <v>30</v>
      </c>
      <c r="E51" s="20">
        <v>55</v>
      </c>
      <c r="F51" s="19">
        <f t="shared" si="1"/>
        <v>1650</v>
      </c>
      <c r="G51" s="20"/>
      <c r="H51" s="21">
        <f t="shared" si="5"/>
        <v>0</v>
      </c>
      <c r="I51" s="22">
        <v>5</v>
      </c>
      <c r="J51" s="23">
        <f t="shared" si="6"/>
        <v>150</v>
      </c>
      <c r="K51" s="20">
        <f t="shared" si="3"/>
        <v>50</v>
      </c>
      <c r="L51" s="23">
        <f t="shared" si="2"/>
        <v>1500</v>
      </c>
      <c r="M51" s="25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>
        <v>2</v>
      </c>
      <c r="AP51" s="26"/>
      <c r="AQ51" s="26"/>
      <c r="AR51" s="26"/>
      <c r="AS51" s="26"/>
      <c r="AT51" s="26"/>
      <c r="AU51" s="26"/>
      <c r="AV51" s="26"/>
      <c r="AW51" s="26"/>
      <c r="AX51" s="26">
        <v>1</v>
      </c>
      <c r="AY51" s="26"/>
      <c r="AZ51" s="26">
        <v>1</v>
      </c>
      <c r="BA51" s="26">
        <v>1</v>
      </c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>
        <f t="shared" si="4"/>
        <v>5</v>
      </c>
      <c r="BR51" s="27"/>
    </row>
    <row r="52" spans="1:70" s="28" customFormat="1" ht="22.2" customHeight="1" x14ac:dyDescent="0.4">
      <c r="A52" s="3">
        <v>42</v>
      </c>
      <c r="B52" s="31" t="s">
        <v>83</v>
      </c>
      <c r="C52" s="29" t="s">
        <v>40</v>
      </c>
      <c r="D52" s="32">
        <v>41.3</v>
      </c>
      <c r="E52" s="20">
        <v>70</v>
      </c>
      <c r="F52" s="19">
        <f t="shared" si="1"/>
        <v>2891</v>
      </c>
      <c r="G52" s="20"/>
      <c r="H52" s="21">
        <f t="shared" si="5"/>
        <v>0</v>
      </c>
      <c r="I52" s="22">
        <v>35</v>
      </c>
      <c r="J52" s="23">
        <f t="shared" si="6"/>
        <v>1445.5</v>
      </c>
      <c r="K52" s="20">
        <f t="shared" si="3"/>
        <v>35</v>
      </c>
      <c r="L52" s="23">
        <f t="shared" si="2"/>
        <v>1445.5</v>
      </c>
      <c r="M52" s="25"/>
      <c r="N52" s="26">
        <v>1</v>
      </c>
      <c r="O52" s="26">
        <v>1</v>
      </c>
      <c r="P52" s="26"/>
      <c r="Q52" s="26"/>
      <c r="R52" s="26"/>
      <c r="S52" s="26">
        <v>1</v>
      </c>
      <c r="T52" s="26"/>
      <c r="U52" s="26">
        <v>1</v>
      </c>
      <c r="V52" s="26"/>
      <c r="W52" s="26"/>
      <c r="X52" s="26">
        <v>1</v>
      </c>
      <c r="Y52" s="26">
        <v>1</v>
      </c>
      <c r="Z52" s="26">
        <v>1</v>
      </c>
      <c r="AA52" s="26">
        <v>1</v>
      </c>
      <c r="AB52" s="26">
        <v>1</v>
      </c>
      <c r="AC52" s="26">
        <v>1</v>
      </c>
      <c r="AD52" s="26">
        <v>1</v>
      </c>
      <c r="AE52" s="26"/>
      <c r="AF52" s="26"/>
      <c r="AG52" s="26">
        <v>1</v>
      </c>
      <c r="AH52" s="26"/>
      <c r="AI52" s="26"/>
      <c r="AJ52" s="26">
        <v>1</v>
      </c>
      <c r="AK52" s="26"/>
      <c r="AL52" s="26">
        <v>2</v>
      </c>
      <c r="AM52" s="26"/>
      <c r="AN52" s="26"/>
      <c r="AO52" s="26">
        <v>1</v>
      </c>
      <c r="AP52" s="26">
        <v>1</v>
      </c>
      <c r="AQ52" s="26">
        <v>1</v>
      </c>
      <c r="AR52" s="26">
        <v>1</v>
      </c>
      <c r="AS52" s="26"/>
      <c r="AT52" s="26">
        <v>1</v>
      </c>
      <c r="AU52" s="26"/>
      <c r="AV52" s="26">
        <v>1</v>
      </c>
      <c r="AW52" s="26">
        <v>3</v>
      </c>
      <c r="AX52" s="26">
        <v>2</v>
      </c>
      <c r="AY52" s="26">
        <v>1</v>
      </c>
      <c r="AZ52" s="26">
        <v>1</v>
      </c>
      <c r="BA52" s="26">
        <v>1</v>
      </c>
      <c r="BB52" s="26">
        <v>1</v>
      </c>
      <c r="BC52" s="26"/>
      <c r="BD52" s="26"/>
      <c r="BE52" s="26"/>
      <c r="BF52" s="26"/>
      <c r="BG52" s="26"/>
      <c r="BH52" s="26">
        <v>1</v>
      </c>
      <c r="BI52" s="26">
        <v>1</v>
      </c>
      <c r="BJ52" s="26"/>
      <c r="BK52" s="26">
        <v>1</v>
      </c>
      <c r="BL52" s="26"/>
      <c r="BM52" s="26">
        <v>1</v>
      </c>
      <c r="BN52" s="26"/>
      <c r="BO52" s="26"/>
      <c r="BP52" s="26">
        <v>1</v>
      </c>
      <c r="BQ52" s="26">
        <f t="shared" si="4"/>
        <v>35</v>
      </c>
      <c r="BR52" s="27"/>
    </row>
    <row r="53" spans="1:70" s="28" customFormat="1" ht="20.100000000000001" customHeight="1" x14ac:dyDescent="0.4">
      <c r="A53" s="3">
        <v>43</v>
      </c>
      <c r="B53" s="15" t="s">
        <v>84</v>
      </c>
      <c r="C53" s="16" t="s">
        <v>43</v>
      </c>
      <c r="D53" s="17">
        <v>92.04</v>
      </c>
      <c r="E53" s="18">
        <v>5</v>
      </c>
      <c r="F53" s="19">
        <f t="shared" si="1"/>
        <v>460.20000000000005</v>
      </c>
      <c r="G53" s="20"/>
      <c r="H53" s="21">
        <f t="shared" si="5"/>
        <v>0</v>
      </c>
      <c r="I53" s="30">
        <v>0</v>
      </c>
      <c r="J53" s="23">
        <f t="shared" si="6"/>
        <v>0</v>
      </c>
      <c r="K53" s="20">
        <f t="shared" si="3"/>
        <v>5</v>
      </c>
      <c r="L53" s="23">
        <f t="shared" si="2"/>
        <v>460.20000000000005</v>
      </c>
      <c r="M53" s="25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>
        <f t="shared" si="4"/>
        <v>0</v>
      </c>
      <c r="BR53" s="27"/>
    </row>
    <row r="54" spans="1:70" s="28" customFormat="1" ht="20.100000000000001" customHeight="1" x14ac:dyDescent="0.4">
      <c r="A54" s="3">
        <v>44</v>
      </c>
      <c r="B54" s="31" t="s">
        <v>84</v>
      </c>
      <c r="C54" s="16" t="s">
        <v>43</v>
      </c>
      <c r="D54" s="32">
        <v>138.16999999999999</v>
      </c>
      <c r="E54" s="20">
        <v>8</v>
      </c>
      <c r="F54" s="19">
        <f t="shared" si="1"/>
        <v>1105.3599999999999</v>
      </c>
      <c r="G54" s="20"/>
      <c r="H54" s="21">
        <f t="shared" si="5"/>
        <v>0</v>
      </c>
      <c r="I54" s="22">
        <v>1</v>
      </c>
      <c r="J54" s="23">
        <f t="shared" si="6"/>
        <v>138.16999999999999</v>
      </c>
      <c r="K54" s="20">
        <f t="shared" si="3"/>
        <v>7</v>
      </c>
      <c r="L54" s="23">
        <f t="shared" si="2"/>
        <v>967.18999999999994</v>
      </c>
      <c r="M54" s="25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>
        <v>1</v>
      </c>
      <c r="BJ54" s="26"/>
      <c r="BK54" s="26"/>
      <c r="BL54" s="26"/>
      <c r="BM54" s="26"/>
      <c r="BN54" s="26"/>
      <c r="BO54" s="26"/>
      <c r="BP54" s="26"/>
      <c r="BQ54" s="26">
        <f t="shared" si="4"/>
        <v>1</v>
      </c>
      <c r="BR54" s="27"/>
    </row>
    <row r="55" spans="1:70" s="28" customFormat="1" ht="20.100000000000001" customHeight="1" x14ac:dyDescent="0.4">
      <c r="A55" s="14">
        <v>45</v>
      </c>
      <c r="B55" s="15" t="s">
        <v>85</v>
      </c>
      <c r="C55" s="16" t="s">
        <v>40</v>
      </c>
      <c r="D55" s="17">
        <v>147.5</v>
      </c>
      <c r="E55" s="18">
        <v>0</v>
      </c>
      <c r="F55" s="19">
        <f t="shared" si="1"/>
        <v>0</v>
      </c>
      <c r="G55" s="20"/>
      <c r="H55" s="21">
        <f t="shared" si="5"/>
        <v>0</v>
      </c>
      <c r="I55" s="30">
        <v>0</v>
      </c>
      <c r="J55" s="23">
        <f t="shared" si="6"/>
        <v>0</v>
      </c>
      <c r="K55" s="20">
        <f t="shared" si="3"/>
        <v>0</v>
      </c>
      <c r="L55" s="23">
        <f t="shared" si="2"/>
        <v>0</v>
      </c>
      <c r="M55" s="25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>
        <f t="shared" si="4"/>
        <v>0</v>
      </c>
      <c r="BR55" s="27"/>
    </row>
    <row r="56" spans="1:70" s="28" customFormat="1" ht="20.100000000000001" customHeight="1" x14ac:dyDescent="0.4">
      <c r="A56" s="3">
        <v>46</v>
      </c>
      <c r="B56" s="31" t="s">
        <v>86</v>
      </c>
      <c r="C56" s="29" t="s">
        <v>43</v>
      </c>
      <c r="D56" s="32">
        <v>159.30000000000001</v>
      </c>
      <c r="E56" s="20">
        <v>9</v>
      </c>
      <c r="F56" s="19">
        <f t="shared" si="1"/>
        <v>1433.7</v>
      </c>
      <c r="G56" s="20"/>
      <c r="H56" s="21">
        <f t="shared" si="5"/>
        <v>0</v>
      </c>
      <c r="I56" s="22">
        <v>1</v>
      </c>
      <c r="J56" s="23">
        <f t="shared" si="6"/>
        <v>159.30000000000001</v>
      </c>
      <c r="K56" s="20">
        <f t="shared" si="3"/>
        <v>8</v>
      </c>
      <c r="L56" s="23">
        <f t="shared" si="2"/>
        <v>1274.4000000000001</v>
      </c>
      <c r="M56" s="25"/>
      <c r="N56" s="26">
        <v>1</v>
      </c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>
        <f t="shared" si="4"/>
        <v>1</v>
      </c>
      <c r="BR56" s="27"/>
    </row>
    <row r="57" spans="1:70" s="28" customFormat="1" ht="20.100000000000001" customHeight="1" x14ac:dyDescent="0.4">
      <c r="A57" s="3">
        <v>47</v>
      </c>
      <c r="B57" s="31" t="s">
        <v>87</v>
      </c>
      <c r="C57" s="29" t="s">
        <v>43</v>
      </c>
      <c r="D57" s="32">
        <v>471.49</v>
      </c>
      <c r="E57" s="20">
        <v>2</v>
      </c>
      <c r="F57" s="19">
        <f t="shared" si="1"/>
        <v>942.98</v>
      </c>
      <c r="G57" s="20"/>
      <c r="H57" s="21">
        <f t="shared" si="5"/>
        <v>0</v>
      </c>
      <c r="I57" s="22">
        <v>1</v>
      </c>
      <c r="J57" s="23">
        <f t="shared" si="6"/>
        <v>471.49</v>
      </c>
      <c r="K57" s="20">
        <f t="shared" si="3"/>
        <v>1</v>
      </c>
      <c r="L57" s="23">
        <f t="shared" si="2"/>
        <v>471.49</v>
      </c>
      <c r="M57" s="25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>
        <v>1</v>
      </c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>
        <f t="shared" si="4"/>
        <v>1</v>
      </c>
      <c r="BR57" s="27"/>
    </row>
    <row r="58" spans="1:70" s="28" customFormat="1" ht="20.100000000000001" customHeight="1" x14ac:dyDescent="0.4">
      <c r="A58" s="3">
        <v>48</v>
      </c>
      <c r="B58" s="31" t="s">
        <v>88</v>
      </c>
      <c r="C58" s="29" t="s">
        <v>46</v>
      </c>
      <c r="D58" s="32">
        <v>151.74</v>
      </c>
      <c r="E58" s="20">
        <v>4</v>
      </c>
      <c r="F58" s="19">
        <f t="shared" si="1"/>
        <v>606.96</v>
      </c>
      <c r="G58" s="20"/>
      <c r="H58" s="21">
        <f t="shared" si="5"/>
        <v>0</v>
      </c>
      <c r="I58" s="22">
        <v>0</v>
      </c>
      <c r="J58" s="23">
        <f t="shared" si="6"/>
        <v>0</v>
      </c>
      <c r="K58" s="20">
        <f t="shared" si="3"/>
        <v>4</v>
      </c>
      <c r="L58" s="23">
        <f t="shared" si="2"/>
        <v>606.96</v>
      </c>
      <c r="M58" s="25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>
        <f t="shared" si="4"/>
        <v>0</v>
      </c>
      <c r="BR58" s="27"/>
    </row>
    <row r="59" spans="1:70" s="28" customFormat="1" ht="20.100000000000001" customHeight="1" x14ac:dyDescent="0.4">
      <c r="A59" s="3">
        <v>49</v>
      </c>
      <c r="B59" s="31" t="s">
        <v>89</v>
      </c>
      <c r="C59" s="29" t="s">
        <v>46</v>
      </c>
      <c r="D59" s="32">
        <v>26.549999999999997</v>
      </c>
      <c r="E59" s="20">
        <v>85</v>
      </c>
      <c r="F59" s="19">
        <f t="shared" si="1"/>
        <v>2256.7499999999995</v>
      </c>
      <c r="G59" s="20"/>
      <c r="H59" s="21">
        <f t="shared" si="5"/>
        <v>0</v>
      </c>
      <c r="I59" s="22">
        <v>27</v>
      </c>
      <c r="J59" s="23">
        <f t="shared" si="6"/>
        <v>716.84999999999991</v>
      </c>
      <c r="K59" s="20">
        <f t="shared" si="3"/>
        <v>58</v>
      </c>
      <c r="L59" s="23">
        <f t="shared" si="2"/>
        <v>1539.8999999999999</v>
      </c>
      <c r="M59" s="25"/>
      <c r="N59" s="26">
        <v>1</v>
      </c>
      <c r="O59" s="26">
        <v>1</v>
      </c>
      <c r="P59" s="26"/>
      <c r="Q59" s="26">
        <v>2</v>
      </c>
      <c r="R59" s="26"/>
      <c r="S59" s="26"/>
      <c r="T59" s="26">
        <v>1</v>
      </c>
      <c r="U59" s="26"/>
      <c r="V59" s="26"/>
      <c r="W59" s="26"/>
      <c r="X59" s="26">
        <v>1</v>
      </c>
      <c r="Y59" s="26"/>
      <c r="Z59" s="26"/>
      <c r="AA59" s="26"/>
      <c r="AB59" s="26">
        <v>2</v>
      </c>
      <c r="AC59" s="26">
        <v>3</v>
      </c>
      <c r="AD59" s="26">
        <v>1</v>
      </c>
      <c r="AE59" s="26"/>
      <c r="AF59" s="26">
        <v>1</v>
      </c>
      <c r="AG59" s="26"/>
      <c r="AH59" s="26"/>
      <c r="AI59" s="26"/>
      <c r="AJ59" s="26">
        <v>1</v>
      </c>
      <c r="AK59" s="26">
        <v>2</v>
      </c>
      <c r="AL59" s="26">
        <v>2</v>
      </c>
      <c r="AM59" s="26"/>
      <c r="AN59" s="26"/>
      <c r="AO59" s="26">
        <v>1</v>
      </c>
      <c r="AP59" s="26"/>
      <c r="AQ59" s="26"/>
      <c r="AR59" s="26"/>
      <c r="AS59" s="26"/>
      <c r="AT59" s="26">
        <v>1</v>
      </c>
      <c r="AU59" s="26"/>
      <c r="AV59" s="26">
        <v>1</v>
      </c>
      <c r="AW59" s="26"/>
      <c r="AX59" s="26">
        <v>1</v>
      </c>
      <c r="AY59" s="26">
        <v>1</v>
      </c>
      <c r="AZ59" s="26">
        <v>1</v>
      </c>
      <c r="BA59" s="26"/>
      <c r="BB59" s="26"/>
      <c r="BC59" s="26"/>
      <c r="BD59" s="26"/>
      <c r="BE59" s="26"/>
      <c r="BF59" s="26"/>
      <c r="BG59" s="26"/>
      <c r="BH59" s="26">
        <v>1</v>
      </c>
      <c r="BI59" s="26"/>
      <c r="BJ59" s="26"/>
      <c r="BK59" s="26"/>
      <c r="BL59" s="26">
        <v>1</v>
      </c>
      <c r="BM59" s="26">
        <v>1</v>
      </c>
      <c r="BN59" s="26"/>
      <c r="BO59" s="26"/>
      <c r="BP59" s="26"/>
      <c r="BQ59" s="26">
        <f t="shared" si="4"/>
        <v>27</v>
      </c>
      <c r="BR59" s="27"/>
    </row>
    <row r="60" spans="1:70" s="28" customFormat="1" ht="20.100000000000001" customHeight="1" x14ac:dyDescent="0.4">
      <c r="A60" s="14">
        <v>50</v>
      </c>
      <c r="B60" s="31" t="s">
        <v>90</v>
      </c>
      <c r="C60" s="29" t="s">
        <v>43</v>
      </c>
      <c r="D60" s="32">
        <v>1292.0999999999999</v>
      </c>
      <c r="E60" s="20">
        <v>1</v>
      </c>
      <c r="F60" s="19">
        <f t="shared" si="1"/>
        <v>1292.0999999999999</v>
      </c>
      <c r="G60" s="20"/>
      <c r="H60" s="21">
        <f t="shared" si="5"/>
        <v>0</v>
      </c>
      <c r="I60" s="22">
        <v>0</v>
      </c>
      <c r="J60" s="23">
        <f t="shared" si="6"/>
        <v>0</v>
      </c>
      <c r="K60" s="20">
        <f t="shared" si="3"/>
        <v>1</v>
      </c>
      <c r="L60" s="23">
        <f t="shared" si="2"/>
        <v>1292.0999999999999</v>
      </c>
      <c r="M60" s="25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>
        <f t="shared" si="4"/>
        <v>0</v>
      </c>
      <c r="BR60" s="27"/>
    </row>
    <row r="61" spans="1:70" s="28" customFormat="1" ht="20.100000000000001" customHeight="1" x14ac:dyDescent="0.4">
      <c r="A61" s="14">
        <v>51</v>
      </c>
      <c r="B61" s="31" t="s">
        <v>91</v>
      </c>
      <c r="C61" s="29" t="s">
        <v>43</v>
      </c>
      <c r="D61" s="32">
        <v>949.9</v>
      </c>
      <c r="E61" s="20">
        <v>6</v>
      </c>
      <c r="F61" s="19">
        <f t="shared" si="1"/>
        <v>5699.4</v>
      </c>
      <c r="G61" s="20"/>
      <c r="H61" s="21">
        <f t="shared" si="5"/>
        <v>0</v>
      </c>
      <c r="I61" s="22">
        <v>0</v>
      </c>
      <c r="J61" s="23">
        <f t="shared" si="6"/>
        <v>0</v>
      </c>
      <c r="K61" s="20">
        <f t="shared" si="3"/>
        <v>6</v>
      </c>
      <c r="L61" s="23">
        <f t="shared" si="2"/>
        <v>5699.4</v>
      </c>
      <c r="M61" s="25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>
        <f t="shared" si="4"/>
        <v>0</v>
      </c>
      <c r="BR61" s="27"/>
    </row>
    <row r="62" spans="1:70" s="28" customFormat="1" ht="20.100000000000001" customHeight="1" x14ac:dyDescent="0.4">
      <c r="A62" s="3">
        <v>52</v>
      </c>
      <c r="B62" s="31" t="s">
        <v>92</v>
      </c>
      <c r="C62" s="29" t="s">
        <v>43</v>
      </c>
      <c r="D62" s="32">
        <v>41.3</v>
      </c>
      <c r="E62" s="20">
        <v>26</v>
      </c>
      <c r="F62" s="19">
        <f t="shared" si="1"/>
        <v>1073.8</v>
      </c>
      <c r="G62" s="20"/>
      <c r="H62" s="21">
        <f t="shared" si="5"/>
        <v>0</v>
      </c>
      <c r="I62" s="22">
        <v>2</v>
      </c>
      <c r="J62" s="23">
        <f t="shared" si="6"/>
        <v>82.6</v>
      </c>
      <c r="K62" s="20">
        <f t="shared" si="3"/>
        <v>24</v>
      </c>
      <c r="L62" s="23">
        <f t="shared" si="2"/>
        <v>991.19999999999993</v>
      </c>
      <c r="M62" s="25"/>
      <c r="N62" s="26">
        <v>1</v>
      </c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>
        <v>1</v>
      </c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>
        <f t="shared" si="4"/>
        <v>2</v>
      </c>
      <c r="BR62" s="27"/>
    </row>
    <row r="63" spans="1:70" s="28" customFormat="1" ht="19.5" customHeight="1" x14ac:dyDescent="0.4">
      <c r="A63" s="14">
        <v>53</v>
      </c>
      <c r="B63" s="31" t="s">
        <v>93</v>
      </c>
      <c r="C63" s="29" t="s">
        <v>40</v>
      </c>
      <c r="D63" s="36">
        <v>107.97</v>
      </c>
      <c r="E63" s="37">
        <v>141</v>
      </c>
      <c r="F63" s="19">
        <f t="shared" si="1"/>
        <v>15223.77</v>
      </c>
      <c r="G63" s="20"/>
      <c r="H63" s="21">
        <f t="shared" si="5"/>
        <v>0</v>
      </c>
      <c r="I63" s="22">
        <v>18</v>
      </c>
      <c r="J63" s="23">
        <f t="shared" si="6"/>
        <v>1943.46</v>
      </c>
      <c r="K63" s="20">
        <f t="shared" si="3"/>
        <v>123</v>
      </c>
      <c r="L63" s="23">
        <f t="shared" si="2"/>
        <v>13280.31</v>
      </c>
      <c r="M63" s="25"/>
      <c r="N63" s="26"/>
      <c r="O63" s="26">
        <v>1</v>
      </c>
      <c r="P63" s="26"/>
      <c r="Q63" s="26"/>
      <c r="R63" s="26"/>
      <c r="S63" s="26">
        <v>1</v>
      </c>
      <c r="T63" s="26"/>
      <c r="U63" s="26">
        <v>1</v>
      </c>
      <c r="V63" s="26"/>
      <c r="W63" s="26"/>
      <c r="X63" s="26">
        <v>3</v>
      </c>
      <c r="Y63" s="26">
        <v>1</v>
      </c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>
        <v>1</v>
      </c>
      <c r="AL63" s="26">
        <v>4</v>
      </c>
      <c r="AM63" s="26"/>
      <c r="AN63" s="26"/>
      <c r="AO63" s="26"/>
      <c r="AP63" s="26"/>
      <c r="AQ63" s="26"/>
      <c r="AR63" s="26"/>
      <c r="AS63" s="26"/>
      <c r="AT63" s="26">
        <v>1</v>
      </c>
      <c r="AU63" s="26"/>
      <c r="AV63" s="26"/>
      <c r="AW63" s="26"/>
      <c r="AX63" s="26"/>
      <c r="AY63" s="26">
        <v>2</v>
      </c>
      <c r="AZ63" s="26"/>
      <c r="BA63" s="26"/>
      <c r="BB63" s="26"/>
      <c r="BC63" s="26"/>
      <c r="BD63" s="26"/>
      <c r="BE63" s="26"/>
      <c r="BF63" s="26"/>
      <c r="BG63" s="26"/>
      <c r="BH63" s="26"/>
      <c r="BI63" s="26">
        <v>3</v>
      </c>
      <c r="BJ63" s="26"/>
      <c r="BK63" s="26"/>
      <c r="BL63" s="26"/>
      <c r="BM63" s="26"/>
      <c r="BN63" s="26"/>
      <c r="BO63" s="26"/>
      <c r="BP63" s="26"/>
      <c r="BQ63" s="26">
        <f t="shared" si="4"/>
        <v>18</v>
      </c>
      <c r="BR63" s="27"/>
    </row>
    <row r="64" spans="1:70" s="28" customFormat="1" ht="19.5" customHeight="1" x14ac:dyDescent="0.4">
      <c r="A64" s="14">
        <v>54</v>
      </c>
      <c r="B64" s="31" t="s">
        <v>94</v>
      </c>
      <c r="C64" s="29" t="s">
        <v>40</v>
      </c>
      <c r="D64" s="36">
        <v>97.644999999999996</v>
      </c>
      <c r="E64" s="37">
        <v>87</v>
      </c>
      <c r="F64" s="19">
        <f t="shared" si="1"/>
        <v>8495.1149999999998</v>
      </c>
      <c r="G64" s="20"/>
      <c r="H64" s="21">
        <f t="shared" si="5"/>
        <v>0</v>
      </c>
      <c r="I64" s="38">
        <v>37</v>
      </c>
      <c r="J64" s="23">
        <f t="shared" si="6"/>
        <v>3612.8649999999998</v>
      </c>
      <c r="K64" s="20">
        <f t="shared" si="3"/>
        <v>50</v>
      </c>
      <c r="L64" s="23">
        <f t="shared" si="2"/>
        <v>4882.25</v>
      </c>
      <c r="M64" s="25"/>
      <c r="N64" s="26"/>
      <c r="O64" s="26">
        <v>1</v>
      </c>
      <c r="P64" s="26"/>
      <c r="Q64" s="26"/>
      <c r="R64" s="26"/>
      <c r="S64" s="26">
        <v>1</v>
      </c>
      <c r="T64" s="26"/>
      <c r="U64" s="26">
        <v>1</v>
      </c>
      <c r="V64" s="26"/>
      <c r="W64" s="26"/>
      <c r="X64" s="26"/>
      <c r="Y64" s="26">
        <v>1</v>
      </c>
      <c r="Z64" s="26"/>
      <c r="AA64" s="26">
        <v>2</v>
      </c>
      <c r="AB64" s="26">
        <v>2</v>
      </c>
      <c r="AC64" s="26">
        <v>1</v>
      </c>
      <c r="AD64" s="26">
        <v>1</v>
      </c>
      <c r="AE64" s="26"/>
      <c r="AF64" s="26"/>
      <c r="AG64" s="26">
        <v>1</v>
      </c>
      <c r="AH64" s="26"/>
      <c r="AI64" s="26"/>
      <c r="AJ64" s="26">
        <v>1</v>
      </c>
      <c r="AK64" s="26">
        <v>2</v>
      </c>
      <c r="AL64" s="26">
        <v>4</v>
      </c>
      <c r="AM64" s="26"/>
      <c r="AN64" s="26"/>
      <c r="AO64" s="26"/>
      <c r="AP64" s="26"/>
      <c r="AQ64" s="26">
        <v>1</v>
      </c>
      <c r="AR64" s="26">
        <v>3</v>
      </c>
      <c r="AS64" s="26">
        <v>1</v>
      </c>
      <c r="AT64" s="26"/>
      <c r="AU64" s="26"/>
      <c r="AV64" s="26">
        <v>1</v>
      </c>
      <c r="AW64" s="26">
        <v>2</v>
      </c>
      <c r="AX64" s="26"/>
      <c r="AY64" s="26">
        <v>2</v>
      </c>
      <c r="AZ64" s="26"/>
      <c r="BA64" s="26"/>
      <c r="BB64" s="26"/>
      <c r="BC64" s="26"/>
      <c r="BD64" s="26"/>
      <c r="BE64" s="26"/>
      <c r="BF64" s="26">
        <v>1</v>
      </c>
      <c r="BG64" s="26"/>
      <c r="BH64" s="26">
        <v>1</v>
      </c>
      <c r="BI64" s="26">
        <v>3</v>
      </c>
      <c r="BJ64" s="26"/>
      <c r="BK64" s="26">
        <v>1</v>
      </c>
      <c r="BL64" s="26">
        <v>1</v>
      </c>
      <c r="BM64" s="26">
        <v>1</v>
      </c>
      <c r="BN64" s="26"/>
      <c r="BO64" s="26"/>
      <c r="BP64" s="26">
        <v>1</v>
      </c>
      <c r="BQ64" s="26">
        <f t="shared" si="4"/>
        <v>37</v>
      </c>
      <c r="BR64" s="27"/>
    </row>
    <row r="65" spans="1:70" s="42" customFormat="1" ht="19.5" customHeight="1" x14ac:dyDescent="0.4">
      <c r="A65" s="14">
        <v>55</v>
      </c>
      <c r="B65" s="15" t="s">
        <v>95</v>
      </c>
      <c r="C65" s="16" t="s">
        <v>43</v>
      </c>
      <c r="D65" s="17">
        <v>230.1</v>
      </c>
      <c r="E65" s="39">
        <v>83</v>
      </c>
      <c r="F65" s="19">
        <f t="shared" si="1"/>
        <v>19098.3</v>
      </c>
      <c r="G65" s="20"/>
      <c r="H65" s="21">
        <f t="shared" si="5"/>
        <v>0</v>
      </c>
      <c r="I65" s="30">
        <v>13</v>
      </c>
      <c r="J65" s="23">
        <f t="shared" si="6"/>
        <v>2991.2999999999997</v>
      </c>
      <c r="K65" s="20">
        <f t="shared" si="3"/>
        <v>70</v>
      </c>
      <c r="L65" s="23">
        <f t="shared" si="2"/>
        <v>16107</v>
      </c>
      <c r="M65" s="14"/>
      <c r="N65" s="26">
        <v>2</v>
      </c>
      <c r="O65" s="26"/>
      <c r="P65" s="26"/>
      <c r="Q65" s="26"/>
      <c r="R65" s="26"/>
      <c r="S65" s="26"/>
      <c r="T65" s="26"/>
      <c r="U65" s="26"/>
      <c r="V65" s="26"/>
      <c r="W65" s="26"/>
      <c r="X65" s="26">
        <v>3</v>
      </c>
      <c r="Y65" s="40"/>
      <c r="Z65" s="26"/>
      <c r="AA65" s="40"/>
      <c r="AB65" s="40"/>
      <c r="AC65" s="40"/>
      <c r="AD65" s="40"/>
      <c r="AE65" s="40"/>
      <c r="AF65" s="40"/>
      <c r="AG65" s="40"/>
      <c r="AH65" s="40"/>
      <c r="AI65" s="40"/>
      <c r="AJ65" s="26"/>
      <c r="AK65" s="40"/>
      <c r="AL65" s="26">
        <v>3</v>
      </c>
      <c r="AM65" s="40"/>
      <c r="AN65" s="26"/>
      <c r="AO65" s="40"/>
      <c r="AP65" s="40"/>
      <c r="AQ65" s="40"/>
      <c r="AR65" s="40"/>
      <c r="AS65" s="40"/>
      <c r="AT65" s="40"/>
      <c r="AU65" s="26"/>
      <c r="AV65" s="40"/>
      <c r="AW65" s="40"/>
      <c r="AX65" s="26"/>
      <c r="AY65" s="26">
        <v>3</v>
      </c>
      <c r="AZ65" s="40"/>
      <c r="BA65" s="40"/>
      <c r="BB65" s="40"/>
      <c r="BC65" s="40"/>
      <c r="BD65" s="40"/>
      <c r="BE65" s="40"/>
      <c r="BF65" s="40"/>
      <c r="BG65" s="40"/>
      <c r="BH65" s="40"/>
      <c r="BI65" s="26">
        <v>2</v>
      </c>
      <c r="BJ65" s="40"/>
      <c r="BK65" s="40"/>
      <c r="BL65" s="40"/>
      <c r="BM65" s="40"/>
      <c r="BN65" s="40"/>
      <c r="BO65" s="40"/>
      <c r="BP65" s="40"/>
      <c r="BQ65" s="26">
        <f t="shared" si="4"/>
        <v>13</v>
      </c>
      <c r="BR65" s="41"/>
    </row>
    <row r="66" spans="1:70" x14ac:dyDescent="0.4">
      <c r="A66" s="43"/>
      <c r="B66" s="44"/>
      <c r="C66" s="44"/>
      <c r="D66" s="45">
        <f>SUM(D7:D65)</f>
        <v>13018.250740000001</v>
      </c>
      <c r="E66" s="46">
        <f t="shared" ref="E66:L66" si="7">SUM(E7:E65)</f>
        <v>18742</v>
      </c>
      <c r="F66" s="47">
        <f t="shared" si="7"/>
        <v>289805.95879999996</v>
      </c>
      <c r="G66" s="48">
        <f t="shared" si="7"/>
        <v>0</v>
      </c>
      <c r="H66" s="47">
        <f t="shared" si="7"/>
        <v>0</v>
      </c>
      <c r="I66" s="49">
        <f t="shared" si="7"/>
        <v>1215</v>
      </c>
      <c r="J66" s="47">
        <f t="shared" si="7"/>
        <v>47205.436499999996</v>
      </c>
      <c r="K66" s="49">
        <f t="shared" si="7"/>
        <v>17527</v>
      </c>
      <c r="L66" s="47">
        <f t="shared" si="7"/>
        <v>263600.52230000001</v>
      </c>
      <c r="M66" s="1"/>
      <c r="N66" s="50">
        <f>SUM(N7:N65)</f>
        <v>123</v>
      </c>
      <c r="O66" s="50">
        <f t="shared" ref="O66:BP66" si="8">SUM(O7:O65)</f>
        <v>6</v>
      </c>
      <c r="P66" s="50">
        <f t="shared" si="8"/>
        <v>400</v>
      </c>
      <c r="Q66" s="50">
        <f t="shared" si="8"/>
        <v>5</v>
      </c>
      <c r="R66" s="50">
        <f t="shared" si="8"/>
        <v>1</v>
      </c>
      <c r="S66" s="50">
        <f t="shared" si="8"/>
        <v>5</v>
      </c>
      <c r="T66" s="50">
        <f t="shared" si="8"/>
        <v>3</v>
      </c>
      <c r="U66" s="50">
        <f t="shared" si="8"/>
        <v>4</v>
      </c>
      <c r="V66" s="50">
        <f t="shared" si="8"/>
        <v>1</v>
      </c>
      <c r="W66" s="50">
        <f t="shared" si="8"/>
        <v>1</v>
      </c>
      <c r="X66" s="50">
        <f t="shared" si="8"/>
        <v>119</v>
      </c>
      <c r="Y66" s="50">
        <f t="shared" si="8"/>
        <v>4</v>
      </c>
      <c r="Z66" s="50">
        <f t="shared" si="8"/>
        <v>3</v>
      </c>
      <c r="AA66" s="50">
        <f t="shared" si="8"/>
        <v>19</v>
      </c>
      <c r="AB66" s="50">
        <f t="shared" si="8"/>
        <v>10</v>
      </c>
      <c r="AC66" s="50">
        <f t="shared" si="8"/>
        <v>12</v>
      </c>
      <c r="AD66" s="50">
        <f t="shared" si="8"/>
        <v>7</v>
      </c>
      <c r="AE66" s="50">
        <f t="shared" si="8"/>
        <v>3</v>
      </c>
      <c r="AF66" s="50">
        <f t="shared" si="8"/>
        <v>3</v>
      </c>
      <c r="AG66" s="50">
        <f t="shared" si="8"/>
        <v>3</v>
      </c>
      <c r="AH66" s="50">
        <f t="shared" si="8"/>
        <v>1</v>
      </c>
      <c r="AI66" s="50">
        <f t="shared" si="8"/>
        <v>1</v>
      </c>
      <c r="AJ66" s="50">
        <f t="shared" si="8"/>
        <v>6</v>
      </c>
      <c r="AK66" s="50">
        <f t="shared" si="8"/>
        <v>7</v>
      </c>
      <c r="AL66" s="50">
        <f t="shared" si="8"/>
        <v>104</v>
      </c>
      <c r="AM66" s="50">
        <f t="shared" si="8"/>
        <v>2</v>
      </c>
      <c r="AN66" s="50">
        <f t="shared" si="8"/>
        <v>1</v>
      </c>
      <c r="AO66" s="50">
        <f t="shared" si="8"/>
        <v>5</v>
      </c>
      <c r="AP66" s="50">
        <f t="shared" si="8"/>
        <v>4</v>
      </c>
      <c r="AQ66" s="50">
        <f t="shared" si="8"/>
        <v>4</v>
      </c>
      <c r="AR66" s="50">
        <f t="shared" si="8"/>
        <v>20</v>
      </c>
      <c r="AS66" s="50">
        <f t="shared" si="8"/>
        <v>3</v>
      </c>
      <c r="AT66" s="50">
        <f t="shared" si="8"/>
        <v>5</v>
      </c>
      <c r="AU66" s="50">
        <f t="shared" si="8"/>
        <v>1</v>
      </c>
      <c r="AV66" s="50">
        <f t="shared" si="8"/>
        <v>5</v>
      </c>
      <c r="AW66" s="50">
        <f t="shared" si="8"/>
        <v>7</v>
      </c>
      <c r="AX66" s="50">
        <f t="shared" si="8"/>
        <v>9</v>
      </c>
      <c r="AY66" s="50">
        <f t="shared" si="8"/>
        <v>119</v>
      </c>
      <c r="AZ66" s="50">
        <f t="shared" si="8"/>
        <v>5</v>
      </c>
      <c r="BA66" s="50">
        <f t="shared" si="8"/>
        <v>2</v>
      </c>
      <c r="BB66" s="50">
        <f t="shared" si="8"/>
        <v>3</v>
      </c>
      <c r="BC66" s="50">
        <f t="shared" si="8"/>
        <v>1</v>
      </c>
      <c r="BD66" s="50">
        <f t="shared" si="8"/>
        <v>3</v>
      </c>
      <c r="BE66" s="50">
        <f t="shared" si="8"/>
        <v>15</v>
      </c>
      <c r="BF66" s="50">
        <f t="shared" si="8"/>
        <v>2</v>
      </c>
      <c r="BG66" s="50">
        <f t="shared" si="8"/>
        <v>1</v>
      </c>
      <c r="BH66" s="50">
        <f t="shared" si="8"/>
        <v>6</v>
      </c>
      <c r="BI66" s="50">
        <f t="shared" si="8"/>
        <v>119</v>
      </c>
      <c r="BJ66" s="50">
        <f t="shared" si="8"/>
        <v>1</v>
      </c>
      <c r="BK66" s="50">
        <f t="shared" si="8"/>
        <v>7</v>
      </c>
      <c r="BL66" s="50">
        <f t="shared" si="8"/>
        <v>2</v>
      </c>
      <c r="BM66" s="50">
        <f t="shared" si="8"/>
        <v>5</v>
      </c>
      <c r="BN66" s="50">
        <f t="shared" si="8"/>
        <v>1</v>
      </c>
      <c r="BO66" s="50">
        <f t="shared" si="8"/>
        <v>1</v>
      </c>
      <c r="BP66" s="50">
        <f t="shared" si="8"/>
        <v>5</v>
      </c>
      <c r="BQ66" s="50">
        <f>SUM(BQ7:BQ65)</f>
        <v>1215</v>
      </c>
      <c r="BR66" s="51"/>
    </row>
    <row r="67" spans="1:70" x14ac:dyDescent="0.4">
      <c r="A67" s="43"/>
      <c r="B67" s="44"/>
      <c r="C67" s="44"/>
      <c r="D67" s="44"/>
      <c r="E67" s="46"/>
      <c r="F67" s="47"/>
      <c r="G67" s="48"/>
      <c r="H67" s="47"/>
      <c r="I67" s="49"/>
      <c r="J67" s="47"/>
      <c r="K67" s="46"/>
      <c r="L67" s="47"/>
      <c r="M67" s="1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1"/>
    </row>
    <row r="68" spans="1:70" x14ac:dyDescent="0.4">
      <c r="A68" s="43"/>
      <c r="B68" s="44"/>
      <c r="C68" s="44"/>
      <c r="D68" s="44"/>
      <c r="E68" s="46"/>
      <c r="F68" s="47"/>
      <c r="G68" s="48"/>
      <c r="H68" s="47"/>
      <c r="I68" s="49"/>
      <c r="J68" s="47"/>
      <c r="K68" s="46"/>
      <c r="L68" s="47"/>
      <c r="M68" s="1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3"/>
    </row>
    <row r="69" spans="1:70" ht="14.4" customHeight="1" x14ac:dyDescent="0.4">
      <c r="A69" s="43"/>
      <c r="B69" s="43"/>
      <c r="C69" s="43"/>
      <c r="D69" s="43"/>
      <c r="E69" s="54"/>
      <c r="F69" s="55"/>
      <c r="G69" s="43"/>
      <c r="H69" s="55"/>
      <c r="I69" s="43"/>
      <c r="J69" s="55"/>
      <c r="K69" s="43"/>
      <c r="L69" s="56"/>
      <c r="M69" s="1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9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53"/>
      <c r="BR69" s="60"/>
    </row>
    <row r="70" spans="1:70" ht="15.75" customHeight="1" x14ac:dyDescent="0.4">
      <c r="A70" s="43"/>
      <c r="B70" s="43"/>
      <c r="C70" s="43"/>
      <c r="D70" s="43"/>
      <c r="E70" s="54"/>
      <c r="F70" s="55"/>
      <c r="G70" s="61"/>
      <c r="H70" s="55"/>
      <c r="I70" s="43"/>
      <c r="J70" s="55"/>
      <c r="K70" s="62"/>
      <c r="L70" s="56"/>
      <c r="M70" s="1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53"/>
    </row>
    <row r="71" spans="1:70" ht="21.6" thickBot="1" x14ac:dyDescent="0.45">
      <c r="A71" s="1"/>
      <c r="B71" s="63"/>
      <c r="C71" s="64"/>
      <c r="D71" s="63"/>
      <c r="E71" s="63"/>
      <c r="F71" s="64"/>
      <c r="G71" s="63"/>
      <c r="H71" s="63"/>
      <c r="I71" s="63"/>
      <c r="J71" s="65"/>
      <c r="K71" s="66"/>
      <c r="L71" s="66"/>
      <c r="M71" s="1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</row>
    <row r="72" spans="1:70" ht="22.8" customHeight="1" x14ac:dyDescent="0.4">
      <c r="A72" s="1"/>
      <c r="B72" s="67" t="s">
        <v>96</v>
      </c>
      <c r="C72" s="64"/>
      <c r="D72" s="72" t="s">
        <v>97</v>
      </c>
      <c r="E72" s="72"/>
      <c r="F72" s="64"/>
      <c r="G72" s="74" t="s">
        <v>98</v>
      </c>
      <c r="H72" s="74"/>
      <c r="I72" s="74"/>
      <c r="J72" s="65"/>
      <c r="K72" s="74" t="s">
        <v>99</v>
      </c>
      <c r="L72" s="74"/>
      <c r="M72" s="1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</row>
    <row r="73" spans="1:70" ht="19.2" customHeight="1" x14ac:dyDescent="0.4">
      <c r="A73" s="1"/>
      <c r="B73" s="68" t="s">
        <v>100</v>
      </c>
      <c r="C73" s="64"/>
      <c r="D73" s="73"/>
      <c r="E73" s="73"/>
      <c r="F73" s="64"/>
      <c r="G73" s="75"/>
      <c r="H73" s="75"/>
      <c r="I73" s="75"/>
      <c r="J73" s="64"/>
      <c r="K73" s="64"/>
      <c r="L73" s="1"/>
      <c r="M73" s="1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</row>
    <row r="74" spans="1:70" x14ac:dyDescent="0.4">
      <c r="A74" s="60"/>
      <c r="F74" s="69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</row>
    <row r="75" spans="1:70" x14ac:dyDescent="0.4">
      <c r="A75" s="2"/>
      <c r="F75" s="69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</row>
    <row r="76" spans="1:70" x14ac:dyDescent="0.4">
      <c r="A76" s="2"/>
      <c r="B76" s="69"/>
      <c r="J76" s="53"/>
      <c r="K76" s="53"/>
      <c r="L76" s="70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</row>
    <row r="77" spans="1:70" x14ac:dyDescent="0.4">
      <c r="B77" s="69"/>
      <c r="G77" s="53"/>
      <c r="K77" s="53"/>
    </row>
    <row r="78" spans="1:70" x14ac:dyDescent="0.4">
      <c r="F78" s="53"/>
      <c r="J78" s="53"/>
    </row>
    <row r="79" spans="1:70" x14ac:dyDescent="0.4">
      <c r="B79" s="69"/>
      <c r="L79" s="69"/>
    </row>
    <row r="3333" spans="9:9" x14ac:dyDescent="0.4">
      <c r="I3333" s="60" t="s">
        <v>101</v>
      </c>
    </row>
  </sheetData>
  <mergeCells count="74">
    <mergeCell ref="X1:X4"/>
    <mergeCell ref="B1:M1"/>
    <mergeCell ref="N1:N4"/>
    <mergeCell ref="O1:O4"/>
    <mergeCell ref="P1:P4"/>
    <mergeCell ref="Q1:Q4"/>
    <mergeCell ref="R1:R4"/>
    <mergeCell ref="K4:L4"/>
    <mergeCell ref="S1:S4"/>
    <mergeCell ref="T1:T4"/>
    <mergeCell ref="U1:U4"/>
    <mergeCell ref="V1:V4"/>
    <mergeCell ref="W1:W4"/>
    <mergeCell ref="AJ1:AJ4"/>
    <mergeCell ref="Y1:Y4"/>
    <mergeCell ref="Z1:Z4"/>
    <mergeCell ref="AA1:AA4"/>
    <mergeCell ref="AB1:AB4"/>
    <mergeCell ref="AC1:AC4"/>
    <mergeCell ref="AD1:AD4"/>
    <mergeCell ref="AE1:AE4"/>
    <mergeCell ref="AF1:AF4"/>
    <mergeCell ref="AG1:AG4"/>
    <mergeCell ref="AH1:AH4"/>
    <mergeCell ref="AI1:AI4"/>
    <mergeCell ref="AV1:AV4"/>
    <mergeCell ref="AK1:AK4"/>
    <mergeCell ref="AL1:AL4"/>
    <mergeCell ref="AM1:AM4"/>
    <mergeCell ref="AN1:AN4"/>
    <mergeCell ref="AO1:AO4"/>
    <mergeCell ref="AP1:AP4"/>
    <mergeCell ref="AQ1:AQ4"/>
    <mergeCell ref="AR1:AR4"/>
    <mergeCell ref="AS1:AS4"/>
    <mergeCell ref="AT1:AT4"/>
    <mergeCell ref="AU1:AU4"/>
    <mergeCell ref="BP1:BP4"/>
    <mergeCell ref="BQ1:BQ4"/>
    <mergeCell ref="B2:M2"/>
    <mergeCell ref="B4:B5"/>
    <mergeCell ref="C4:C5"/>
    <mergeCell ref="D4:D5"/>
    <mergeCell ref="E4:F4"/>
    <mergeCell ref="G4:H5"/>
    <mergeCell ref="I4:J5"/>
    <mergeCell ref="BI1:BI4"/>
    <mergeCell ref="BJ1:BJ4"/>
    <mergeCell ref="BK1:BK4"/>
    <mergeCell ref="BL1:BL4"/>
    <mergeCell ref="BM1:BM4"/>
    <mergeCell ref="BN1:BN4"/>
    <mergeCell ref="BC1:BC4"/>
    <mergeCell ref="A16:A17"/>
    <mergeCell ref="A21:A22"/>
    <mergeCell ref="A28:A29"/>
    <mergeCell ref="A35:A36"/>
    <mergeCell ref="BO1:BO4"/>
    <mergeCell ref="BD1:BD4"/>
    <mergeCell ref="BE1:BE4"/>
    <mergeCell ref="BF1:BF4"/>
    <mergeCell ref="BG1:BG4"/>
    <mergeCell ref="BH1:BH4"/>
    <mergeCell ref="AW1:AW4"/>
    <mergeCell ref="AX1:AX4"/>
    <mergeCell ref="AY1:AY4"/>
    <mergeCell ref="AZ1:AZ4"/>
    <mergeCell ref="BA1:BA4"/>
    <mergeCell ref="BB1:BB4"/>
    <mergeCell ref="D72:E73"/>
    <mergeCell ref="G72:I73"/>
    <mergeCell ref="K72:L72"/>
    <mergeCell ref="E5:F5"/>
    <mergeCell ref="K5:L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tabSelected="1" topLeftCell="A58" workbookViewId="0">
      <selection activeCell="H16" sqref="H16"/>
    </sheetView>
  </sheetViews>
  <sheetFormatPr baseColWidth="10" defaultColWidth="11.5546875" defaultRowHeight="14.4" x14ac:dyDescent="0.3"/>
  <cols>
    <col min="1" max="1" width="7" customWidth="1"/>
    <col min="2" max="2" width="39.44140625" customWidth="1"/>
    <col min="5" max="5" width="17.88671875" customWidth="1"/>
  </cols>
  <sheetData>
    <row r="1" spans="1:6" ht="13.2" customHeight="1" x14ac:dyDescent="0.3">
      <c r="A1" s="131"/>
    </row>
    <row r="2" spans="1:6" ht="13.2" customHeight="1" x14ac:dyDescent="0.3">
      <c r="A2" s="131"/>
    </row>
    <row r="3" spans="1:6" ht="13.2" customHeight="1" x14ac:dyDescent="0.3">
      <c r="A3" s="131"/>
    </row>
    <row r="4" spans="1:6" ht="13.2" customHeight="1" x14ac:dyDescent="0.3">
      <c r="A4" s="131"/>
    </row>
    <row r="5" spans="1:6" ht="13.2" customHeight="1" x14ac:dyDescent="0.3">
      <c r="A5" s="131"/>
    </row>
    <row r="6" spans="1:6" ht="13.2" customHeight="1" x14ac:dyDescent="0.3">
      <c r="A6" s="131"/>
    </row>
    <row r="7" spans="1:6" ht="13.2" customHeight="1" x14ac:dyDescent="0.3">
      <c r="A7" s="131"/>
    </row>
    <row r="8" spans="1:6" ht="13.2" customHeight="1" x14ac:dyDescent="0.3">
      <c r="A8" s="131"/>
    </row>
    <row r="9" spans="1:6" ht="13.2" customHeight="1" x14ac:dyDescent="0.3">
      <c r="A9" s="131"/>
    </row>
    <row r="10" spans="1:6" ht="13.2" customHeight="1" x14ac:dyDescent="0.3"/>
    <row r="11" spans="1:6" ht="15" customHeight="1" x14ac:dyDescent="0.3">
      <c r="A11" s="131"/>
    </row>
    <row r="12" spans="1:6" ht="15" customHeight="1" x14ac:dyDescent="0.3">
      <c r="A12" s="132" t="s">
        <v>102</v>
      </c>
      <c r="B12" s="132"/>
      <c r="C12" s="132"/>
      <c r="D12" s="132"/>
      <c r="E12" s="132"/>
      <c r="F12" s="132"/>
    </row>
    <row r="13" spans="1:6" ht="15" customHeight="1" x14ac:dyDescent="0.3">
      <c r="A13" s="132" t="s">
        <v>103</v>
      </c>
      <c r="B13" s="132"/>
      <c r="C13" s="132"/>
      <c r="D13" s="132"/>
      <c r="E13" s="132"/>
      <c r="F13" s="132"/>
    </row>
    <row r="14" spans="1:6" ht="13.2" customHeight="1" x14ac:dyDescent="0.3">
      <c r="A14" s="132" t="s">
        <v>104</v>
      </c>
      <c r="B14" s="132"/>
      <c r="C14" s="132"/>
      <c r="D14" s="132"/>
      <c r="E14" s="132"/>
      <c r="F14" s="132"/>
    </row>
    <row r="15" spans="1:6" ht="13.2" customHeight="1" x14ac:dyDescent="0.3">
      <c r="A15" s="133" t="s">
        <v>105</v>
      </c>
      <c r="B15" s="133" t="s">
        <v>29</v>
      </c>
      <c r="C15" s="133" t="s">
        <v>106</v>
      </c>
      <c r="D15" s="133" t="s">
        <v>107</v>
      </c>
      <c r="E15" s="133" t="s">
        <v>108</v>
      </c>
      <c r="F15" s="133" t="s">
        <v>109</v>
      </c>
    </row>
    <row r="16" spans="1:6" x14ac:dyDescent="0.3">
      <c r="A16" s="133"/>
      <c r="B16" s="133"/>
      <c r="C16" s="133"/>
      <c r="D16" s="133"/>
      <c r="E16" s="133"/>
      <c r="F16" s="133"/>
    </row>
    <row r="17" spans="1:6" x14ac:dyDescent="0.3">
      <c r="A17" s="134"/>
      <c r="B17" s="134"/>
      <c r="C17" s="134"/>
      <c r="D17" s="134"/>
      <c r="E17" s="133"/>
      <c r="F17" s="134" t="s">
        <v>36</v>
      </c>
    </row>
    <row r="18" spans="1:6" ht="15.6" x14ac:dyDescent="0.3">
      <c r="A18" s="135">
        <v>1</v>
      </c>
      <c r="B18" s="136" t="s">
        <v>39</v>
      </c>
      <c r="C18" s="135" t="s">
        <v>40</v>
      </c>
      <c r="D18" s="135">
        <v>825</v>
      </c>
      <c r="E18" s="135">
        <f>+D18*F18</f>
        <v>7425</v>
      </c>
      <c r="F18" s="135">
        <v>9</v>
      </c>
    </row>
    <row r="19" spans="1:6" ht="15.6" x14ac:dyDescent="0.3">
      <c r="A19" s="135">
        <v>2</v>
      </c>
      <c r="B19" s="136" t="s">
        <v>41</v>
      </c>
      <c r="C19" s="135" t="s">
        <v>40</v>
      </c>
      <c r="D19" s="135">
        <v>135</v>
      </c>
      <c r="E19" s="135">
        <f t="shared" ref="E19:E78" si="0">+D19*F19</f>
        <v>0</v>
      </c>
      <c r="F19" s="135">
        <v>0</v>
      </c>
    </row>
    <row r="20" spans="1:6" ht="15.6" x14ac:dyDescent="0.3">
      <c r="A20" s="135">
        <v>3</v>
      </c>
      <c r="B20" s="137" t="s">
        <v>41</v>
      </c>
      <c r="C20" s="135" t="s">
        <v>43</v>
      </c>
      <c r="D20" s="135">
        <v>140</v>
      </c>
      <c r="E20" s="135">
        <f t="shared" si="0"/>
        <v>14560</v>
      </c>
      <c r="F20" s="135">
        <v>104</v>
      </c>
    </row>
    <row r="21" spans="1:6" ht="15.6" x14ac:dyDescent="0.3">
      <c r="A21" s="135">
        <v>4</v>
      </c>
      <c r="B21" s="136" t="s">
        <v>42</v>
      </c>
      <c r="C21" s="135" t="s">
        <v>43</v>
      </c>
      <c r="D21" s="135">
        <v>429.52</v>
      </c>
      <c r="E21" s="135">
        <f t="shared" si="0"/>
        <v>0</v>
      </c>
      <c r="F21" s="135">
        <v>0</v>
      </c>
    </row>
    <row r="22" spans="1:6" ht="15.6" x14ac:dyDescent="0.3">
      <c r="A22" s="135">
        <v>5</v>
      </c>
      <c r="B22" s="136" t="s">
        <v>44</v>
      </c>
      <c r="C22" s="135" t="s">
        <v>43</v>
      </c>
      <c r="D22" s="135">
        <v>137.4</v>
      </c>
      <c r="E22" s="135">
        <f t="shared" si="0"/>
        <v>0</v>
      </c>
      <c r="F22" s="135">
        <v>0</v>
      </c>
    </row>
    <row r="23" spans="1:6" ht="15.6" x14ac:dyDescent="0.3">
      <c r="A23" s="135">
        <v>6</v>
      </c>
      <c r="B23" s="136" t="s">
        <v>44</v>
      </c>
      <c r="C23" s="135" t="s">
        <v>43</v>
      </c>
      <c r="D23" s="135">
        <v>194.7</v>
      </c>
      <c r="E23" s="135">
        <f t="shared" si="0"/>
        <v>0</v>
      </c>
      <c r="F23" s="135">
        <v>0</v>
      </c>
    </row>
    <row r="24" spans="1:6" ht="15.6" x14ac:dyDescent="0.3">
      <c r="A24" s="135">
        <v>7</v>
      </c>
      <c r="B24" s="136" t="s">
        <v>45</v>
      </c>
      <c r="C24" s="135" t="s">
        <v>46</v>
      </c>
      <c r="D24" s="135">
        <v>350.74</v>
      </c>
      <c r="E24" s="135">
        <f t="shared" si="0"/>
        <v>1052.22</v>
      </c>
      <c r="F24" s="135">
        <v>3</v>
      </c>
    </row>
    <row r="25" spans="1:6" ht="15.6" x14ac:dyDescent="0.3">
      <c r="A25" s="135">
        <v>8</v>
      </c>
      <c r="B25" s="136" t="s">
        <v>47</v>
      </c>
      <c r="C25" s="135" t="s">
        <v>43</v>
      </c>
      <c r="D25" s="135">
        <v>17.7</v>
      </c>
      <c r="E25" s="135">
        <f t="shared" si="0"/>
        <v>407.09999999999997</v>
      </c>
      <c r="F25" s="135">
        <v>23</v>
      </c>
    </row>
    <row r="26" spans="1:6" ht="15.6" x14ac:dyDescent="0.3">
      <c r="A26" s="135">
        <v>9</v>
      </c>
      <c r="B26" s="137" t="s">
        <v>48</v>
      </c>
      <c r="C26" s="135" t="s">
        <v>49</v>
      </c>
      <c r="D26" s="135">
        <v>206.5</v>
      </c>
      <c r="E26" s="135">
        <f t="shared" si="0"/>
        <v>0</v>
      </c>
      <c r="F26" s="135">
        <v>0</v>
      </c>
    </row>
    <row r="27" spans="1:6" ht="15.6" x14ac:dyDescent="0.3">
      <c r="A27" s="138">
        <v>10</v>
      </c>
      <c r="B27" s="137" t="s">
        <v>50</v>
      </c>
      <c r="C27" s="135" t="s">
        <v>49</v>
      </c>
      <c r="D27" s="135">
        <v>92.71</v>
      </c>
      <c r="E27" s="135">
        <f t="shared" si="0"/>
        <v>0</v>
      </c>
      <c r="F27" s="135">
        <v>0</v>
      </c>
    </row>
    <row r="28" spans="1:6" ht="15.6" x14ac:dyDescent="0.3">
      <c r="A28" s="138">
        <v>11</v>
      </c>
      <c r="B28" s="137" t="s">
        <v>50</v>
      </c>
      <c r="C28" s="135" t="s">
        <v>43</v>
      </c>
      <c r="D28" s="135">
        <v>153.4</v>
      </c>
      <c r="E28" s="135">
        <f t="shared" si="0"/>
        <v>1073.8</v>
      </c>
      <c r="F28" s="135">
        <v>7</v>
      </c>
    </row>
    <row r="29" spans="1:6" ht="15.6" x14ac:dyDescent="0.3">
      <c r="A29" s="138">
        <v>12</v>
      </c>
      <c r="B29" s="136" t="s">
        <v>51</v>
      </c>
      <c r="C29" s="135" t="s">
        <v>43</v>
      </c>
      <c r="D29" s="135">
        <v>324.5</v>
      </c>
      <c r="E29" s="135">
        <f t="shared" si="0"/>
        <v>324.5</v>
      </c>
      <c r="F29" s="135">
        <v>1</v>
      </c>
    </row>
    <row r="30" spans="1:6" ht="15.6" x14ac:dyDescent="0.3">
      <c r="A30" s="135">
        <v>13</v>
      </c>
      <c r="B30" s="137" t="s">
        <v>52</v>
      </c>
      <c r="C30" s="135" t="s">
        <v>40</v>
      </c>
      <c r="D30" s="135">
        <v>49.265000000000001</v>
      </c>
      <c r="E30" s="135">
        <f t="shared" si="0"/>
        <v>0</v>
      </c>
      <c r="F30" s="135">
        <v>0</v>
      </c>
    </row>
    <row r="31" spans="1:6" ht="15.6" x14ac:dyDescent="0.3">
      <c r="A31" s="135">
        <v>14</v>
      </c>
      <c r="B31" s="137" t="s">
        <v>53</v>
      </c>
      <c r="C31" s="135" t="s">
        <v>40</v>
      </c>
      <c r="D31" s="135">
        <v>26.55</v>
      </c>
      <c r="E31" s="135">
        <f t="shared" si="0"/>
        <v>26815.5</v>
      </c>
      <c r="F31" s="135">
        <v>1010</v>
      </c>
    </row>
    <row r="32" spans="1:6" ht="15.6" x14ac:dyDescent="0.3">
      <c r="A32" s="135">
        <v>15</v>
      </c>
      <c r="B32" s="137" t="s">
        <v>54</v>
      </c>
      <c r="C32" s="135" t="s">
        <v>43</v>
      </c>
      <c r="D32" s="135">
        <v>271.39999999999998</v>
      </c>
      <c r="E32" s="135">
        <f t="shared" si="0"/>
        <v>0</v>
      </c>
      <c r="F32" s="135">
        <v>0</v>
      </c>
    </row>
    <row r="33" spans="1:6" ht="15.6" x14ac:dyDescent="0.3">
      <c r="A33" s="135">
        <v>16</v>
      </c>
      <c r="B33" s="137" t="s">
        <v>54</v>
      </c>
      <c r="C33" s="135" t="s">
        <v>43</v>
      </c>
      <c r="D33" s="135">
        <v>265.5</v>
      </c>
      <c r="E33" s="135">
        <f t="shared" si="0"/>
        <v>1327.5</v>
      </c>
      <c r="F33" s="135">
        <v>5</v>
      </c>
    </row>
    <row r="34" spans="1:6" ht="15.6" x14ac:dyDescent="0.3">
      <c r="A34" s="135">
        <v>17</v>
      </c>
      <c r="B34" s="137" t="s">
        <v>55</v>
      </c>
      <c r="C34" s="135" t="s">
        <v>43</v>
      </c>
      <c r="D34" s="135">
        <v>151.71</v>
      </c>
      <c r="E34" s="135">
        <f t="shared" si="0"/>
        <v>0</v>
      </c>
      <c r="F34" s="135">
        <v>0</v>
      </c>
    </row>
    <row r="35" spans="1:6" ht="15.6" x14ac:dyDescent="0.3">
      <c r="A35" s="135">
        <v>18</v>
      </c>
      <c r="B35" s="139" t="s">
        <v>56</v>
      </c>
      <c r="C35" s="135" t="s">
        <v>43</v>
      </c>
      <c r="D35" s="135">
        <v>159.30000000000001</v>
      </c>
      <c r="E35" s="135">
        <f t="shared" si="0"/>
        <v>955.80000000000007</v>
      </c>
      <c r="F35" s="135">
        <v>6</v>
      </c>
    </row>
    <row r="36" spans="1:6" ht="15.6" x14ac:dyDescent="0.3">
      <c r="A36" s="135">
        <v>19</v>
      </c>
      <c r="B36" s="139" t="s">
        <v>57</v>
      </c>
      <c r="C36" s="135" t="s">
        <v>43</v>
      </c>
      <c r="D36" s="135">
        <v>134.85</v>
      </c>
      <c r="E36" s="135">
        <f t="shared" si="0"/>
        <v>674.25</v>
      </c>
      <c r="F36" s="135">
        <v>5</v>
      </c>
    </row>
    <row r="37" spans="1:6" ht="15.6" x14ac:dyDescent="0.3">
      <c r="A37" s="135">
        <v>20</v>
      </c>
      <c r="B37" s="140" t="s">
        <v>58</v>
      </c>
      <c r="C37" s="135" t="s">
        <v>43</v>
      </c>
      <c r="D37" s="135">
        <v>182.9</v>
      </c>
      <c r="E37" s="135">
        <f t="shared" si="0"/>
        <v>1646.1000000000001</v>
      </c>
      <c r="F37" s="135">
        <v>9</v>
      </c>
    </row>
    <row r="38" spans="1:6" ht="15.6" x14ac:dyDescent="0.3">
      <c r="A38" s="135">
        <v>21</v>
      </c>
      <c r="B38" s="137" t="s">
        <v>59</v>
      </c>
      <c r="C38" s="135" t="s">
        <v>43</v>
      </c>
      <c r="D38" s="135">
        <v>1416</v>
      </c>
      <c r="E38" s="135">
        <f t="shared" si="0"/>
        <v>9912</v>
      </c>
      <c r="F38" s="135">
        <v>7</v>
      </c>
    </row>
    <row r="39" spans="1:6" ht="15.6" x14ac:dyDescent="0.3">
      <c r="A39" s="135">
        <v>22</v>
      </c>
      <c r="B39" s="137" t="s">
        <v>60</v>
      </c>
      <c r="C39" s="135" t="s">
        <v>43</v>
      </c>
      <c r="D39" s="135">
        <v>129.79999999999998</v>
      </c>
      <c r="E39" s="135">
        <f t="shared" si="0"/>
        <v>0</v>
      </c>
      <c r="F39" s="135">
        <v>0</v>
      </c>
    </row>
    <row r="40" spans="1:6" ht="15.6" x14ac:dyDescent="0.3">
      <c r="A40" s="135">
        <v>23</v>
      </c>
      <c r="B40" s="137" t="s">
        <v>60</v>
      </c>
      <c r="C40" s="135" t="s">
        <v>43</v>
      </c>
      <c r="D40" s="135">
        <v>141.6</v>
      </c>
      <c r="E40" s="135">
        <f t="shared" si="0"/>
        <v>1699.1999999999998</v>
      </c>
      <c r="F40" s="135">
        <v>12</v>
      </c>
    </row>
    <row r="41" spans="1:6" ht="15.6" x14ac:dyDescent="0.3">
      <c r="A41" s="135">
        <v>24</v>
      </c>
      <c r="B41" s="137" t="s">
        <v>61</v>
      </c>
      <c r="C41" s="135" t="s">
        <v>43</v>
      </c>
      <c r="D41" s="135">
        <v>106.2</v>
      </c>
      <c r="E41" s="135">
        <f t="shared" si="0"/>
        <v>424.8</v>
      </c>
      <c r="F41" s="135">
        <v>4</v>
      </c>
    </row>
    <row r="42" spans="1:6" ht="15.6" x14ac:dyDescent="0.3">
      <c r="A42" s="135">
        <v>25</v>
      </c>
      <c r="B42" s="137" t="s">
        <v>62</v>
      </c>
      <c r="C42" s="135" t="s">
        <v>43</v>
      </c>
      <c r="D42" s="135">
        <v>0.87319999999999998</v>
      </c>
      <c r="E42" s="135">
        <f t="shared" si="0"/>
        <v>218.29999999999998</v>
      </c>
      <c r="F42" s="135">
        <v>250</v>
      </c>
    </row>
    <row r="43" spans="1:6" ht="15.6" x14ac:dyDescent="0.3">
      <c r="A43" s="135">
        <v>26</v>
      </c>
      <c r="B43" s="137" t="s">
        <v>63</v>
      </c>
      <c r="C43" s="135" t="s">
        <v>40</v>
      </c>
      <c r="D43" s="135">
        <v>5.0775399999999999</v>
      </c>
      <c r="E43" s="135">
        <f t="shared" si="0"/>
        <v>76137.712299999999</v>
      </c>
      <c r="F43" s="135">
        <v>14995</v>
      </c>
    </row>
    <row r="44" spans="1:6" ht="15.6" x14ac:dyDescent="0.3">
      <c r="A44" s="135">
        <v>27</v>
      </c>
      <c r="B44" s="137" t="s">
        <v>64</v>
      </c>
      <c r="C44" s="135" t="s">
        <v>43</v>
      </c>
      <c r="D44" s="135">
        <v>772.5</v>
      </c>
      <c r="E44" s="135">
        <f t="shared" si="0"/>
        <v>7725</v>
      </c>
      <c r="F44" s="135">
        <v>10</v>
      </c>
    </row>
    <row r="45" spans="1:6" ht="15.6" x14ac:dyDescent="0.3">
      <c r="A45" s="135">
        <v>28</v>
      </c>
      <c r="B45" s="137" t="s">
        <v>65</v>
      </c>
      <c r="C45" s="135" t="s">
        <v>46</v>
      </c>
      <c r="D45" s="135">
        <v>4.43</v>
      </c>
      <c r="E45" s="135">
        <f t="shared" si="0"/>
        <v>70.88</v>
      </c>
      <c r="F45" s="135">
        <v>16</v>
      </c>
    </row>
    <row r="46" spans="1:6" ht="15.6" x14ac:dyDescent="0.3">
      <c r="A46" s="135">
        <v>29</v>
      </c>
      <c r="B46" s="137" t="s">
        <v>66</v>
      </c>
      <c r="C46" s="135" t="s">
        <v>43</v>
      </c>
      <c r="D46" s="135">
        <v>110</v>
      </c>
      <c r="E46" s="135">
        <f t="shared" si="0"/>
        <v>0</v>
      </c>
      <c r="F46" s="135">
        <v>0</v>
      </c>
    </row>
    <row r="47" spans="1:6" ht="15.6" x14ac:dyDescent="0.3">
      <c r="A47" s="135">
        <v>30</v>
      </c>
      <c r="B47" s="136" t="s">
        <v>66</v>
      </c>
      <c r="C47" s="135" t="s">
        <v>43</v>
      </c>
      <c r="D47" s="135">
        <v>195</v>
      </c>
      <c r="E47" s="135">
        <f t="shared" si="0"/>
        <v>390</v>
      </c>
      <c r="F47" s="135">
        <v>2</v>
      </c>
    </row>
    <row r="48" spans="1:6" ht="15.6" x14ac:dyDescent="0.3">
      <c r="A48" s="135">
        <v>31</v>
      </c>
      <c r="B48" s="136" t="s">
        <v>67</v>
      </c>
      <c r="C48" s="135" t="s">
        <v>43</v>
      </c>
      <c r="D48" s="135">
        <v>24.78</v>
      </c>
      <c r="E48" s="135">
        <f t="shared" si="0"/>
        <v>1362.9</v>
      </c>
      <c r="F48" s="135">
        <v>55</v>
      </c>
    </row>
    <row r="49" spans="1:6" ht="15.6" x14ac:dyDescent="0.3">
      <c r="A49" s="135">
        <v>32</v>
      </c>
      <c r="B49" s="136" t="s">
        <v>68</v>
      </c>
      <c r="C49" s="135" t="s">
        <v>43</v>
      </c>
      <c r="D49" s="135">
        <v>129.80000000000001</v>
      </c>
      <c r="E49" s="135">
        <f t="shared" si="0"/>
        <v>778.80000000000007</v>
      </c>
      <c r="F49" s="135">
        <v>6</v>
      </c>
    </row>
    <row r="50" spans="1:6" ht="15.6" x14ac:dyDescent="0.3">
      <c r="A50" s="135">
        <v>33</v>
      </c>
      <c r="B50" s="137" t="s">
        <v>69</v>
      </c>
      <c r="C50" s="135" t="s">
        <v>43</v>
      </c>
      <c r="D50" s="135">
        <v>82.6</v>
      </c>
      <c r="E50" s="135">
        <f t="shared" si="0"/>
        <v>1321.6</v>
      </c>
      <c r="F50" s="135">
        <v>16</v>
      </c>
    </row>
    <row r="51" spans="1:6" ht="15.6" x14ac:dyDescent="0.3">
      <c r="A51" s="135">
        <v>34</v>
      </c>
      <c r="B51" s="137" t="s">
        <v>70</v>
      </c>
      <c r="C51" s="135" t="s">
        <v>43</v>
      </c>
      <c r="D51" s="135">
        <v>250</v>
      </c>
      <c r="E51" s="135">
        <f t="shared" si="0"/>
        <v>2250</v>
      </c>
      <c r="F51" s="135">
        <v>9</v>
      </c>
    </row>
    <row r="52" spans="1:6" ht="15.6" x14ac:dyDescent="0.3">
      <c r="A52" s="135">
        <v>35</v>
      </c>
      <c r="B52" s="137" t="s">
        <v>71</v>
      </c>
      <c r="C52" s="135" t="s">
        <v>43</v>
      </c>
      <c r="D52" s="135">
        <v>140</v>
      </c>
      <c r="E52" s="135">
        <f t="shared" si="0"/>
        <v>560</v>
      </c>
      <c r="F52" s="135">
        <v>4</v>
      </c>
    </row>
    <row r="53" spans="1:6" ht="15.6" x14ac:dyDescent="0.3">
      <c r="A53" s="135">
        <v>36</v>
      </c>
      <c r="B53" s="136" t="s">
        <v>72</v>
      </c>
      <c r="C53" s="135" t="s">
        <v>43</v>
      </c>
      <c r="D53" s="135">
        <v>206.5</v>
      </c>
      <c r="E53" s="135">
        <f t="shared" si="0"/>
        <v>30768.5</v>
      </c>
      <c r="F53" s="135">
        <v>149</v>
      </c>
    </row>
    <row r="54" spans="1:6" ht="15.6" x14ac:dyDescent="0.3">
      <c r="A54" s="135">
        <v>37</v>
      </c>
      <c r="B54" s="136" t="s">
        <v>73</v>
      </c>
      <c r="C54" s="135" t="s">
        <v>43</v>
      </c>
      <c r="D54" s="135">
        <v>132.16</v>
      </c>
      <c r="E54" s="135">
        <f t="shared" si="0"/>
        <v>12555.199999999999</v>
      </c>
      <c r="F54" s="135">
        <v>95</v>
      </c>
    </row>
    <row r="55" spans="1:6" ht="15.6" x14ac:dyDescent="0.3">
      <c r="A55" s="135">
        <v>38</v>
      </c>
      <c r="B55" s="136" t="s">
        <v>74</v>
      </c>
      <c r="C55" s="135" t="s">
        <v>43</v>
      </c>
      <c r="D55" s="135">
        <v>29.5</v>
      </c>
      <c r="E55" s="135">
        <f t="shared" si="0"/>
        <v>5546</v>
      </c>
      <c r="F55" s="135">
        <v>188</v>
      </c>
    </row>
    <row r="56" spans="1:6" ht="15.6" x14ac:dyDescent="0.3">
      <c r="A56" s="135">
        <v>39</v>
      </c>
      <c r="B56" s="136" t="s">
        <v>75</v>
      </c>
      <c r="C56" s="135" t="s">
        <v>43</v>
      </c>
      <c r="D56" s="135">
        <v>194.7</v>
      </c>
      <c r="E56" s="135">
        <f t="shared" si="0"/>
        <v>0</v>
      </c>
      <c r="F56" s="135">
        <v>0</v>
      </c>
    </row>
    <row r="57" spans="1:6" ht="15.6" x14ac:dyDescent="0.3">
      <c r="A57" s="135">
        <v>40</v>
      </c>
      <c r="B57" s="137" t="s">
        <v>76</v>
      </c>
      <c r="C57" s="135" t="s">
        <v>78</v>
      </c>
      <c r="D57" s="135">
        <v>194.7</v>
      </c>
      <c r="E57" s="135">
        <f t="shared" si="0"/>
        <v>0</v>
      </c>
      <c r="F57" s="135">
        <v>0</v>
      </c>
    </row>
    <row r="58" spans="1:6" ht="15.6" x14ac:dyDescent="0.3">
      <c r="A58" s="135">
        <v>41</v>
      </c>
      <c r="B58" s="137" t="s">
        <v>77</v>
      </c>
      <c r="C58" s="135" t="s">
        <v>43</v>
      </c>
      <c r="D58" s="135">
        <v>46.02</v>
      </c>
      <c r="E58" s="135">
        <f t="shared" si="0"/>
        <v>2116.92</v>
      </c>
      <c r="F58" s="135">
        <v>46</v>
      </c>
    </row>
    <row r="59" spans="1:6" ht="15.6" x14ac:dyDescent="0.3">
      <c r="A59" s="135">
        <v>42</v>
      </c>
      <c r="B59" s="137" t="s">
        <v>79</v>
      </c>
      <c r="C59" s="135" t="s">
        <v>43</v>
      </c>
      <c r="D59" s="135">
        <v>61.36</v>
      </c>
      <c r="E59" s="135">
        <f t="shared" si="0"/>
        <v>2086.2399999999998</v>
      </c>
      <c r="F59" s="135">
        <v>34</v>
      </c>
    </row>
    <row r="60" spans="1:6" ht="15.6" x14ac:dyDescent="0.3">
      <c r="A60" s="135">
        <v>43</v>
      </c>
      <c r="B60" s="137" t="s">
        <v>80</v>
      </c>
      <c r="C60" s="135" t="s">
        <v>43</v>
      </c>
      <c r="D60" s="135">
        <v>159.30000000000001</v>
      </c>
      <c r="E60" s="135">
        <f t="shared" si="0"/>
        <v>637.20000000000005</v>
      </c>
      <c r="F60" s="135">
        <v>4</v>
      </c>
    </row>
    <row r="61" spans="1:6" ht="15.6" x14ac:dyDescent="0.3">
      <c r="A61" s="135">
        <v>44</v>
      </c>
      <c r="B61" s="137" t="s">
        <v>81</v>
      </c>
      <c r="C61" s="135" t="s">
        <v>40</v>
      </c>
      <c r="D61" s="135">
        <v>259.60000000000002</v>
      </c>
      <c r="E61" s="135">
        <f t="shared" si="0"/>
        <v>259.60000000000002</v>
      </c>
      <c r="F61" s="135">
        <v>1</v>
      </c>
    </row>
    <row r="62" spans="1:6" ht="15.6" x14ac:dyDescent="0.3">
      <c r="A62" s="135">
        <v>45</v>
      </c>
      <c r="B62" s="137" t="s">
        <v>82</v>
      </c>
      <c r="C62" s="135" t="s">
        <v>40</v>
      </c>
      <c r="D62" s="135">
        <v>30</v>
      </c>
      <c r="E62" s="135">
        <f t="shared" si="0"/>
        <v>1500</v>
      </c>
      <c r="F62" s="135">
        <v>50</v>
      </c>
    </row>
    <row r="63" spans="1:6" ht="15.6" x14ac:dyDescent="0.3">
      <c r="A63" s="135">
        <v>46</v>
      </c>
      <c r="B63" s="136" t="s">
        <v>83</v>
      </c>
      <c r="C63" s="135" t="s">
        <v>43</v>
      </c>
      <c r="D63" s="135">
        <v>41.3</v>
      </c>
      <c r="E63" s="135">
        <f t="shared" si="0"/>
        <v>1445.5</v>
      </c>
      <c r="F63" s="135">
        <v>35</v>
      </c>
    </row>
    <row r="64" spans="1:6" ht="15.6" x14ac:dyDescent="0.3">
      <c r="A64" s="135">
        <v>47</v>
      </c>
      <c r="B64" s="137" t="s">
        <v>84</v>
      </c>
      <c r="C64" s="135" t="s">
        <v>43</v>
      </c>
      <c r="D64" s="135">
        <v>92.04</v>
      </c>
      <c r="E64" s="135">
        <f t="shared" si="0"/>
        <v>460.20000000000005</v>
      </c>
      <c r="F64" s="135">
        <v>5</v>
      </c>
    </row>
    <row r="65" spans="1:6" ht="15.6" x14ac:dyDescent="0.3">
      <c r="A65" s="135">
        <v>48</v>
      </c>
      <c r="B65" s="136" t="s">
        <v>84</v>
      </c>
      <c r="C65" s="135" t="s">
        <v>40</v>
      </c>
      <c r="D65" s="135">
        <v>138.16999999999999</v>
      </c>
      <c r="E65" s="135">
        <f t="shared" si="0"/>
        <v>967.18999999999994</v>
      </c>
      <c r="F65" s="135">
        <v>7</v>
      </c>
    </row>
    <row r="66" spans="1:6" ht="15.6" x14ac:dyDescent="0.3">
      <c r="A66" s="135">
        <v>49</v>
      </c>
      <c r="B66" s="136" t="s">
        <v>85</v>
      </c>
      <c r="C66" s="135" t="s">
        <v>40</v>
      </c>
      <c r="D66" s="135">
        <v>147.5</v>
      </c>
      <c r="E66" s="135">
        <f t="shared" si="0"/>
        <v>0</v>
      </c>
      <c r="F66" s="135">
        <v>0</v>
      </c>
    </row>
    <row r="67" spans="1:6" ht="15.6" x14ac:dyDescent="0.3">
      <c r="A67" s="135">
        <v>50</v>
      </c>
      <c r="B67" s="137" t="s">
        <v>86</v>
      </c>
      <c r="C67" s="135" t="s">
        <v>43</v>
      </c>
      <c r="D67" s="135">
        <v>159.30000000000001</v>
      </c>
      <c r="E67" s="135">
        <f t="shared" si="0"/>
        <v>1274.4000000000001</v>
      </c>
      <c r="F67" s="135">
        <v>8</v>
      </c>
    </row>
    <row r="68" spans="1:6" ht="15.6" x14ac:dyDescent="0.3">
      <c r="A68" s="135">
        <v>51</v>
      </c>
      <c r="B68" s="137" t="s">
        <v>87</v>
      </c>
      <c r="C68" s="135" t="s">
        <v>43</v>
      </c>
      <c r="D68" s="135">
        <v>471.49</v>
      </c>
      <c r="E68" s="135">
        <f t="shared" si="0"/>
        <v>471.49</v>
      </c>
      <c r="F68" s="135">
        <v>1</v>
      </c>
    </row>
    <row r="69" spans="1:6" ht="15.6" x14ac:dyDescent="0.3">
      <c r="A69" s="135">
        <v>52</v>
      </c>
      <c r="B69" s="137" t="s">
        <v>88</v>
      </c>
      <c r="C69" s="135" t="s">
        <v>46</v>
      </c>
      <c r="D69" s="135">
        <v>151.74</v>
      </c>
      <c r="E69" s="135">
        <f t="shared" si="0"/>
        <v>606.96</v>
      </c>
      <c r="F69" s="135">
        <v>4</v>
      </c>
    </row>
    <row r="70" spans="1:6" ht="15.6" x14ac:dyDescent="0.3">
      <c r="A70" s="135">
        <v>53</v>
      </c>
      <c r="B70" s="137" t="s">
        <v>89</v>
      </c>
      <c r="C70" s="135" t="s">
        <v>46</v>
      </c>
      <c r="D70" s="135">
        <v>26.549999999999997</v>
      </c>
      <c r="E70" s="135">
        <f t="shared" si="0"/>
        <v>1539.8999999999999</v>
      </c>
      <c r="F70" s="135">
        <v>58</v>
      </c>
    </row>
    <row r="71" spans="1:6" ht="15.6" x14ac:dyDescent="0.3">
      <c r="A71" s="135">
        <v>54</v>
      </c>
      <c r="B71" s="137" t="s">
        <v>90</v>
      </c>
      <c r="C71" s="135" t="s">
        <v>43</v>
      </c>
      <c r="D71" s="135">
        <v>1292.0999999999999</v>
      </c>
      <c r="E71" s="135">
        <f t="shared" si="0"/>
        <v>1292.0999999999999</v>
      </c>
      <c r="F71" s="135">
        <v>1</v>
      </c>
    </row>
    <row r="72" spans="1:6" ht="15.6" x14ac:dyDescent="0.3">
      <c r="A72" s="135">
        <v>55</v>
      </c>
      <c r="B72" s="137" t="s">
        <v>91</v>
      </c>
      <c r="C72" s="135" t="s">
        <v>43</v>
      </c>
      <c r="D72" s="135">
        <v>949.9</v>
      </c>
      <c r="E72" s="135">
        <f t="shared" si="0"/>
        <v>5699.4</v>
      </c>
      <c r="F72" s="135">
        <v>6</v>
      </c>
    </row>
    <row r="73" spans="1:6" ht="15.6" x14ac:dyDescent="0.3">
      <c r="A73" s="135">
        <v>56</v>
      </c>
      <c r="B73" s="137" t="s">
        <v>92</v>
      </c>
      <c r="C73" s="135" t="s">
        <v>43</v>
      </c>
      <c r="D73" s="135">
        <v>41.3</v>
      </c>
      <c r="E73" s="135">
        <f t="shared" si="0"/>
        <v>991.19999999999993</v>
      </c>
      <c r="F73" s="135">
        <v>24</v>
      </c>
    </row>
    <row r="74" spans="1:6" ht="15.6" x14ac:dyDescent="0.3">
      <c r="A74" s="135">
        <v>57</v>
      </c>
      <c r="B74" s="137" t="s">
        <v>93</v>
      </c>
      <c r="C74" s="135" t="s">
        <v>40</v>
      </c>
      <c r="D74" s="135">
        <v>107.97</v>
      </c>
      <c r="E74" s="135">
        <f t="shared" si="0"/>
        <v>13280.31</v>
      </c>
      <c r="F74" s="135">
        <v>123</v>
      </c>
    </row>
    <row r="75" spans="1:6" ht="15.6" x14ac:dyDescent="0.3">
      <c r="A75" s="135">
        <v>58</v>
      </c>
      <c r="B75" s="137" t="s">
        <v>94</v>
      </c>
      <c r="C75" s="135" t="s">
        <v>40</v>
      </c>
      <c r="D75" s="135">
        <v>97.644999999999996</v>
      </c>
      <c r="E75" s="135">
        <f t="shared" si="0"/>
        <v>4882.25</v>
      </c>
      <c r="F75" s="135">
        <v>50</v>
      </c>
    </row>
    <row r="76" spans="1:6" ht="15.6" x14ac:dyDescent="0.3">
      <c r="A76" s="135">
        <v>59</v>
      </c>
      <c r="B76" s="137" t="s">
        <v>95</v>
      </c>
      <c r="C76" s="135" t="s">
        <v>40</v>
      </c>
      <c r="D76" s="135">
        <v>230.1</v>
      </c>
      <c r="E76" s="135">
        <f t="shared" si="0"/>
        <v>16107</v>
      </c>
      <c r="F76" s="135">
        <v>70</v>
      </c>
    </row>
    <row r="77" spans="1:6" ht="15.6" x14ac:dyDescent="0.3">
      <c r="A77" s="135">
        <v>60</v>
      </c>
      <c r="B77" s="141" t="s">
        <v>110</v>
      </c>
      <c r="C77" s="135" t="s">
        <v>46</v>
      </c>
      <c r="D77" s="135">
        <v>80.239999999999995</v>
      </c>
      <c r="E77" s="135">
        <f t="shared" si="0"/>
        <v>0</v>
      </c>
      <c r="F77" s="135">
        <v>0</v>
      </c>
    </row>
    <row r="78" spans="1:6" ht="15.6" x14ac:dyDescent="0.3">
      <c r="A78" s="135">
        <v>61</v>
      </c>
      <c r="B78" s="136" t="s">
        <v>95</v>
      </c>
      <c r="C78" s="135" t="s">
        <v>46</v>
      </c>
      <c r="D78" s="135">
        <v>323.32</v>
      </c>
      <c r="E78" s="135">
        <f t="shared" si="0"/>
        <v>0</v>
      </c>
      <c r="F78" s="135">
        <v>0</v>
      </c>
    </row>
    <row r="79" spans="1:6" ht="15" thickBot="1" x14ac:dyDescent="0.35">
      <c r="A79" s="142"/>
      <c r="E79" s="143">
        <f>SUM(E18:E78)</f>
        <v>263600.52230000001</v>
      </c>
      <c r="F79" s="144">
        <f>SUM(F18:F78)</f>
        <v>17527</v>
      </c>
    </row>
    <row r="80" spans="1:6" ht="15" thickTop="1" x14ac:dyDescent="0.3"/>
  </sheetData>
  <mergeCells count="9">
    <mergeCell ref="A12:F12"/>
    <mergeCell ref="A13:F13"/>
    <mergeCell ref="A14:F14"/>
    <mergeCell ref="A15:A17"/>
    <mergeCell ref="B15:B17"/>
    <mergeCell ref="C15:C17"/>
    <mergeCell ref="D15:D17"/>
    <mergeCell ref="E15:E17"/>
    <mergeCell ref="F15:F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Diciembre</vt:lpstr>
      <vt:lpstr>Resumen Diciembre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dcterms:created xsi:type="dcterms:W3CDTF">2022-01-05T12:16:26Z</dcterms:created>
  <dcterms:modified xsi:type="dcterms:W3CDTF">2022-01-05T12:20:57Z</dcterms:modified>
</cp:coreProperties>
</file>