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deaza.CONAVIHSIDA\Desktop\"/>
    </mc:Choice>
  </mc:AlternateContent>
  <bookViews>
    <workbookView xWindow="0" yWindow="0" windowWidth="23040" windowHeight="10056"/>
  </bookViews>
  <sheets>
    <sheet name="Evaluación PT 2018" sheetId="9" r:id="rId1"/>
    <sheet name="Resumen de resultados" sheetId="11" r:id="rId2"/>
    <sheet name="Hoja1" sheetId="10" state="hidden" r:id="rId3"/>
  </sheets>
  <externalReferences>
    <externalReference r:id="rId4"/>
    <externalReference r:id="rId5"/>
  </externalReferences>
  <definedNames>
    <definedName name="_xlnm._FilterDatabase" localSheetId="0" hidden="1">'Evaluación PT 2018'!$A$13:$M$57</definedName>
    <definedName name="_xlnm._FilterDatabase" localSheetId="1" hidden="1">'[1]PRELIMINAR POA'!#REF!</definedName>
    <definedName name="_xlnm._FilterDatabase" hidden="1">'[1]PRELIMINAR POA'!#REF!</definedName>
    <definedName name="_xlnm.Print_Area" localSheetId="0">'Evaluación PT 2018'!$A$1:$M$61</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2018'!$12:$15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workbook>
</file>

<file path=xl/calcChain.xml><?xml version="1.0" encoding="utf-8"?>
<calcChain xmlns="http://schemas.openxmlformats.org/spreadsheetml/2006/main">
  <c r="L57" i="9" l="1"/>
  <c r="I9" i="11" l="1"/>
  <c r="H9" i="11"/>
  <c r="G9" i="11"/>
  <c r="F9" i="11"/>
  <c r="E9" i="11"/>
  <c r="I8" i="11"/>
  <c r="H8" i="11"/>
  <c r="G8" i="11"/>
  <c r="F8" i="11"/>
  <c r="E8" i="11"/>
  <c r="I7" i="11"/>
  <c r="H7" i="11"/>
  <c r="G7" i="11"/>
  <c r="F7" i="11"/>
  <c r="I6" i="11"/>
  <c r="H6" i="11"/>
  <c r="G6" i="11"/>
  <c r="F6" i="11"/>
  <c r="E6" i="11"/>
  <c r="K6" i="11"/>
  <c r="K12" i="11" s="1"/>
  <c r="I10" i="11" l="1"/>
  <c r="H10" i="11"/>
  <c r="G10" i="11"/>
  <c r="F10" i="11"/>
  <c r="E10" i="11"/>
  <c r="J10" i="11" l="1"/>
  <c r="H11" i="11" s="1"/>
  <c r="E11" i="11" l="1"/>
  <c r="F11" i="11"/>
  <c r="G11" i="11"/>
  <c r="I11" i="11"/>
  <c r="J11" i="11" l="1"/>
</calcChain>
</file>

<file path=xl/sharedStrings.xml><?xml version="1.0" encoding="utf-8"?>
<sst xmlns="http://schemas.openxmlformats.org/spreadsheetml/2006/main" count="249" uniqueCount="174">
  <si>
    <t>No.</t>
  </si>
  <si>
    <t>Indicadores</t>
  </si>
  <si>
    <t>Parcial</t>
  </si>
  <si>
    <t>Cumplido</t>
  </si>
  <si>
    <t>Articular acciones que garanticen la existencia y el funcionamiento de las CEP o enlaces de las dependencias que tenga la institución en el interior del país; si aplica.</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</si>
  <si>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</si>
  <si>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</si>
  <si>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</si>
  <si>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</si>
  <si>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</si>
  <si>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</si>
  <si>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</si>
  <si>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</si>
  <si>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</si>
  <si>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</si>
  <si>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</si>
  <si>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</si>
  <si>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</si>
  <si>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</si>
  <si>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</si>
  <si>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</si>
  <si>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</si>
  <si>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</si>
  <si>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</si>
  <si>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</si>
  <si>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</si>
  <si>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</si>
  <si>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</si>
  <si>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</si>
  <si>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</si>
  <si>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</si>
  <si>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</si>
  <si>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</si>
  <si>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</si>
  <si>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</si>
  <si>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</si>
  <si>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</si>
  <si>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</si>
  <si>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</si>
  <si>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</si>
  <si>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</si>
  <si>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</si>
  <si>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</si>
  <si>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</si>
  <si>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</si>
  <si>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</si>
  <si>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</si>
  <si>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</si>
  <si>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</si>
  <si>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</si>
  <si>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</si>
  <si>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</si>
  <si>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</si>
  <si>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</si>
  <si>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</si>
  <si>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</si>
  <si>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</si>
  <si>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</si>
  <si>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</si>
  <si>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</si>
  <si>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</si>
  <si>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</si>
  <si>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</si>
  <si>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</si>
  <si>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</si>
  <si>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</si>
  <si>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</si>
  <si>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</si>
  <si>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</si>
  <si>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</si>
  <si>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</si>
  <si>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</si>
  <si>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</si>
  <si>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</si>
  <si>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</si>
  <si>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</si>
  <si>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</si>
  <si>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</si>
  <si>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</si>
  <si>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</si>
  <si>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</si>
  <si>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</si>
  <si>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</si>
  <si>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</si>
  <si>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</si>
  <si>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</si>
  <si>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</si>
  <si>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</si>
  <si>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</si>
  <si>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</si>
  <si>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</si>
  <si>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</si>
  <si>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</si>
  <si>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</si>
  <si>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</si>
  <si>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</si>
  <si>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Planillas actualizadas/acuse de recibo por parte de la DIGEIG</t>
  </si>
  <si>
    <t xml:space="preserve">Cumplido </t>
  </si>
  <si>
    <t>Pendiente</t>
  </si>
  <si>
    <t>No Cumplido</t>
  </si>
  <si>
    <t>N/A</t>
  </si>
  <si>
    <t>Calificación Final</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</si>
  <si>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</si>
  <si>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</si>
  <si>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</si>
  <si>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</si>
  <si>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 xml:space="preserve">Conflicto de intereses:  </t>
  </si>
  <si>
    <t>a) Sensibilizar al personal sobre la importancia de prevenir y atender la ocurrencia de conflictos de intereses y llevar registro de casos en la institución.</t>
  </si>
  <si>
    <t>Institución: Consejo Nacional para el VIH y el SIDA (CONAVIHSIDA)</t>
  </si>
  <si>
    <t>Fecha de recepción del plan de Trabajo: 14/12/2017</t>
  </si>
  <si>
    <t>Cantidad de Servidores en la institución: 99</t>
  </si>
  <si>
    <t>T1/T4</t>
  </si>
  <si>
    <t>T1/T2/T3/T4</t>
  </si>
  <si>
    <t>T1</t>
  </si>
  <si>
    <t>T2</t>
  </si>
  <si>
    <t>T2/T3/T4</t>
  </si>
  <si>
    <t xml:space="preserve">T2/T3 </t>
  </si>
  <si>
    <t>T2/T4</t>
  </si>
  <si>
    <t>T1/T3</t>
  </si>
  <si>
    <t>T4</t>
  </si>
  <si>
    <t>T3</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</si>
  <si>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</si>
  <si>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</si>
  <si>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</si>
  <si>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</si>
  <si>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</si>
  <si>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</si>
  <si>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</si>
  <si>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</si>
  <si>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</si>
  <si>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</si>
  <si>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</si>
  <si>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</si>
  <si>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</si>
  <si>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</si>
  <si>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</si>
  <si>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</si>
  <si>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</si>
  <si>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</si>
  <si>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</si>
  <si>
    <t>Nancy Mercedes</t>
  </si>
  <si>
    <t>Realizamos el taller régimen ético y disciplinario. Tenemos de evidencia foto y registro de la actividad. Las actividades faltantes una está pendiente para este mes y la otra para principio de mayo, ya que el facilitador se le complico y nos hicieron varios cambio en las fechas que ya teníamos establecidas.</t>
  </si>
  <si>
    <t>Al momento de hacer la instalación del buzón, se le dio una pequeña capacitación al personal que estaba en ese momento de cómo deben presentar sus denuncias.</t>
  </si>
  <si>
    <t>nov. 2017</t>
  </si>
  <si>
    <t>Matriz para evaluación  del Plan de trabajo 2018</t>
  </si>
  <si>
    <t>Esta actividad fue calificada parcial por haber sido realizada fuera de plazo.</t>
  </si>
  <si>
    <t>Asesorías a los servidores públicos en el ejercicio de sus funciones:</t>
  </si>
  <si>
    <t>Contamos con el Buzón y el correo de la CEP</t>
  </si>
  <si>
    <t>no hay evidencia que demuestre la realización de esta actividad. Llenar los espacios en blanco.</t>
  </si>
  <si>
    <t>d) Régimen ético y disciplinario</t>
  </si>
  <si>
    <t>Verificar el cumplimiento en la institución de los procedimientos de selección a los que están sujetas las contrataciones públicas, según la ley 340-06 de Compras y Contrataciones o normas aplicables.</t>
  </si>
  <si>
    <t>Fotos de los participantes/certificado de participación</t>
  </si>
  <si>
    <t>Cantidad de CEP o enlaces existentes y en funcionamiento/ cantidad de dependencias en el interior del país.</t>
  </si>
  <si>
    <t>Leyenda ponderación</t>
  </si>
  <si>
    <t>Técnico Evaluador:</t>
  </si>
  <si>
    <t>Cantidad de actividades realizadas</t>
  </si>
  <si>
    <t>Fecha (s) de realización de la actividad</t>
  </si>
  <si>
    <t>Nivel de Avance (Breve descripción de lo realizado)</t>
  </si>
  <si>
    <t>Adjunto nuestro Código de Pautas Ética</t>
  </si>
  <si>
    <t>Esta actividad no se esta evaluando en este momento, hasta tanto esté disponible el Estatuto Regional de conformación.</t>
  </si>
  <si>
    <t>Adjunto evidencias de las reuniones ordinarias y las actas</t>
  </si>
  <si>
    <t>Adjunto evidencia, no se ha recibido</t>
  </si>
  <si>
    <t>Disponemos de un buzón, y un correo electrónico</t>
  </si>
  <si>
    <t>se realizo esta sensibilización sobre el libre acceso a la información pública. En. La Licda. Berkys Feliz, abogada y periodista, la cual es miembro de nuestra CEP</t>
  </si>
  <si>
    <t>se realizo la Sensibilización al personal sobre la filosofía institucional, misión, visión y valores institucionales. Por la Lcda. Maria C. Tavarez, Coord. General de nuestra CEP</t>
  </si>
  <si>
    <t>Esta sensibilización la realizo la Sra. Teodora, adjunto evidencias</t>
  </si>
  <si>
    <t>Adjunto el POA de nuestra cep, el cual fue desarrollado y aprobado en nuestra institución.</t>
  </si>
  <si>
    <t>se realizo la Sensibilización al personal de mensajeria y choferes sobre la filosofía institucional, misión, visión y valores institucionales. Por la Lcda. Maria C. Tavarez, Coord. General de nuestra CEP</t>
  </si>
  <si>
    <t>aun estamos trabajando en el mapa de riesgo</t>
  </si>
  <si>
    <t>Adjunto evidencias delas actividades que hemos participados, Adjunto evidencias, participación: conferencia ética y transparencia en la finanzas publicas, duda de carácter moral MIREX,conferencia conflicto de intereses, mirex, participación introducción plan de trabajo 20149, Dilema ético en las áreas de Recursos Humano, Caminata'' yo camino por la transparencia, encabezada por nuestro Director ejecutivo</t>
  </si>
  <si>
    <t>Adjunto evidencias de las salidas de los miembros y la carta recibida por ustedes de los cambios surgidos en el T2</t>
  </si>
  <si>
    <r>
      <t xml:space="preserve">Adjunto evidencia del oficcial de acceso a la informacion.que no podemos elaborar un informe trismestrald e las evaluaciones debido a que hasta el momento solo contamos con la evaluacion del mes de julio. </t>
    </r>
    <r>
      <rPr>
        <b/>
        <sz val="14"/>
        <color rgb="FFC00000"/>
        <rFont val="Arial"/>
        <family val="2"/>
      </rPr>
      <t>Deben remitir el informe con la evaluacion quer hasta la fecha tengan, con la nota de porque solo abarca un mes.</t>
    </r>
  </si>
  <si>
    <r>
      <t>Adjunto evidencia aun no se han presentados caso</t>
    </r>
    <r>
      <rPr>
        <sz val="14"/>
        <color rgb="FFC00000"/>
        <rFont val="Arial"/>
        <family val="2"/>
      </rPr>
      <t xml:space="preserve">s. Deben remitir el cuadro control </t>
    </r>
  </si>
  <si>
    <r>
      <t>Aun esta en procesos, para el t4 lo entregaremos, almenos que nos den una prorroga en este</t>
    </r>
    <r>
      <rPr>
        <sz val="14"/>
        <color rgb="FFC00000"/>
        <rFont val="Arial"/>
        <family val="2"/>
      </rPr>
      <t>. Actividad Reorientada.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</si>
</sst>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0_-;\-* #,##0.00_-;_-* &quot;-&quot;??_-;_-@_-"/>
    <numFmt numFmtId="165" formatCode="_([$€]* #,##0.00_);_([$€]* \(#,##0.00\);_([$€]* &quot;-&quot;??_);_(@_)"/>
    <numFmt numFmtId="166" formatCode="[$-C0A]mmmm\-yy;@"/>
    <numFmt numFmtId="167" formatCode="[$-C0A]d\-mmm\-yyyy;@"/>
  </numFmts>
  <fonts count="43">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b/>
      <sz val="11"/>
      <color theme="1"/>
      <name val="Calibri"/>
      <family val="2"/>
      <scheme val="minor"/>
    </font>
    <font>
      <sz val="16"/>
      <name val="Calibri"/>
      <family val="2"/>
      <scheme val="minor"/>
    </font>
    <font>
      <b/>
      <sz val="16"/>
      <color theme="1"/>
      <name val="Calibri"/>
      <family val="2"/>
      <scheme val="minor"/>
    </font>
    <font>
      <b/>
      <sz val="10"/>
      <name val="Arial"/>
      <family val="2"/>
    </font>
    <font>
      <sz val="14"/>
      <name val="Calibri"/>
      <family val="2"/>
    </font>
    <font>
      <b/>
      <sz val="14"/>
      <color rgb="FFC00000"/>
      <name val="Arial"/>
      <family val="2"/>
    </font>
    <font>
      <sz val="14"/>
      <color rgb="FFC00000"/>
      <name val="Arial"/>
      <family val="2"/>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tint="-4.9989318521683403E-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theme="0"/>
      </top>
      <bottom style="thin">
        <color theme="0"/>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rgb="FF000000"/>
      </left>
      <right/>
      <top style="medium">
        <color indexed="64"/>
      </top>
      <bottom/>
      <diagonal/>
    </border>
    <border>
      <left style="thin">
        <color rgb="FF000000"/>
      </left>
      <right/>
      <top/>
      <bottom style="medium">
        <color indexed="64"/>
      </bottom>
      <diagonal/>
    </border>
    <border>
      <left style="thin">
        <color indexed="64"/>
      </left>
      <right style="thin">
        <color indexed="64"/>
      </right>
      <top style="medium">
        <color indexed="64"/>
      </top>
      <bottom style="thin">
        <color theme="0"/>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theme="0"/>
      </top>
      <bottom style="medium">
        <color indexed="64"/>
      </bottom>
      <diagonal/>
    </border>
    <border>
      <left/>
      <right style="thin">
        <color indexed="64"/>
      </right>
      <top/>
      <bottom style="medium">
        <color indexed="64"/>
      </bottom>
      <diagonal/>
    </border>
    <border>
      <left/>
      <right style="thin">
        <color auto="1"/>
      </right>
      <top style="dotted">
        <color theme="0" tint="-0.499984740745262"/>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diagonal/>
    </border>
    <border>
      <left style="thin">
        <color indexed="64"/>
      </left>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auto="1"/>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84">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9" fontId="5" fillId="0" borderId="0" applyFont="0" applyFill="0" applyBorder="0" applyAlignment="0" applyProtection="0"/>
  </cellStyleXfs>
  <cellXfs count="364">
    <xf numFmtId="0" fontId="0" fillId="0" borderId="0" xfId="0"/>
    <xf numFmtId="0" fontId="7" fillId="0" borderId="0" xfId="0" applyFont="1"/>
    <xf numFmtId="0" fontId="7" fillId="0" borderId="0" xfId="0" applyFont="1" applyAlignment="1">
      <alignment vertical="top"/>
    </xf>
    <xf numFmtId="0" fontId="1" fillId="0" borderId="0" xfId="0" applyFont="1" applyBorder="1" applyAlignment="1">
      <alignment horizontal="center" vertical="center"/>
    </xf>
    <xf numFmtId="0" fontId="7" fillId="0" borderId="0" xfId="0" applyFont="1" applyAlignment="1">
      <alignment horizontal="center" vertical="top"/>
    </xf>
    <xf numFmtId="0" fontId="1" fillId="0" borderId="0" xfId="0" applyFont="1" applyBorder="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9" fillId="0" borderId="1" xfId="0" applyFont="1" applyBorder="1" applyAlignment="1">
      <alignment horizontal="center" vertical="center"/>
    </xf>
    <xf numFmtId="0" fontId="8" fillId="6" borderId="1" xfId="0" applyFont="1" applyFill="1" applyBorder="1" applyAlignment="1">
      <alignment vertical="top"/>
    </xf>
    <xf numFmtId="0" fontId="8" fillId="7" borderId="1" xfId="0" applyFont="1" applyFill="1" applyBorder="1" applyAlignment="1">
      <alignment vertical="top"/>
    </xf>
    <xf numFmtId="0" fontId="8" fillId="8" borderId="1" xfId="0" applyFont="1" applyFill="1" applyBorder="1" applyAlignment="1">
      <alignment vertical="top"/>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166" fontId="23" fillId="2"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Font="1" applyFill="1" applyBorder="1" applyAlignment="1">
      <alignment vertical="center" wrapText="1"/>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18"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26" xfId="0" applyFont="1" applyBorder="1" applyAlignment="1">
      <alignment horizontal="left" vertical="center" wrapText="1"/>
    </xf>
    <xf numFmtId="0" fontId="25" fillId="0" borderId="27" xfId="0" applyFont="1" applyBorder="1" applyAlignment="1">
      <alignment horizontal="left" vertical="center" wrapText="1"/>
    </xf>
    <xf numFmtId="0" fontId="25" fillId="0" borderId="35" xfId="0" applyFont="1" applyBorder="1" applyAlignment="1">
      <alignment horizontal="justify" vertical="center" wrapText="1"/>
    </xf>
    <xf numFmtId="0" fontId="25" fillId="0" borderId="34" xfId="0" applyFont="1" applyBorder="1" applyAlignment="1">
      <alignment horizontal="left" vertical="center" wrapText="1"/>
    </xf>
    <xf numFmtId="0" fontId="25" fillId="0" borderId="35" xfId="0" applyFont="1" applyBorder="1" applyAlignment="1">
      <alignment horizontal="left" vertical="center" wrapText="1"/>
    </xf>
    <xf numFmtId="0" fontId="4" fillId="0" borderId="5" xfId="0" applyFont="1" applyBorder="1" applyAlignment="1" applyProtection="1">
      <alignment horizontal="center" vertical="top" wrapText="1"/>
    </xf>
    <xf numFmtId="0" fontId="25" fillId="0" borderId="2" xfId="0" applyFont="1" applyBorder="1" applyAlignment="1">
      <alignment horizontal="justify" vertical="center" wrapText="1"/>
    </xf>
    <xf numFmtId="0" fontId="25" fillId="0" borderId="2" xfId="0" applyFont="1" applyBorder="1" applyAlignment="1">
      <alignment vertical="center" wrapText="1"/>
    </xf>
    <xf numFmtId="0" fontId="3" fillId="4" borderId="9" xfId="1" applyFont="1" applyFill="1" applyBorder="1" applyAlignment="1">
      <alignment vertical="center" wrapText="1"/>
    </xf>
    <xf numFmtId="0" fontId="3" fillId="4" borderId="10" xfId="1" applyFont="1" applyFill="1" applyBorder="1" applyAlignment="1">
      <alignment vertical="center" wrapText="1"/>
    </xf>
    <xf numFmtId="0" fontId="3" fillId="4" borderId="23" xfId="1" applyFont="1" applyFill="1" applyBorder="1" applyAlignment="1">
      <alignment vertical="center" wrapText="1"/>
    </xf>
    <xf numFmtId="0" fontId="8" fillId="11" borderId="3" xfId="0" applyFont="1" applyFill="1" applyBorder="1" applyAlignment="1" applyProtection="1">
      <alignment horizontal="center" vertical="center"/>
    </xf>
    <xf numFmtId="0" fontId="8" fillId="11" borderId="29" xfId="0" applyFont="1" applyFill="1" applyBorder="1" applyAlignment="1">
      <alignment horizontal="center" vertical="center" wrapText="1"/>
    </xf>
    <xf numFmtId="0" fontId="6" fillId="10" borderId="3" xfId="2" applyFont="1" applyFill="1" applyBorder="1" applyAlignment="1" applyProtection="1">
      <alignment horizontal="center" vertical="center" wrapText="1"/>
    </xf>
    <xf numFmtId="0" fontId="6" fillId="10" borderId="4" xfId="2" applyFont="1" applyFill="1" applyBorder="1" applyAlignment="1" applyProtection="1">
      <alignment horizontal="center" vertical="center" wrapText="1"/>
    </xf>
    <xf numFmtId="0" fontId="6" fillId="10" borderId="29" xfId="1" applyFont="1" applyFill="1" applyBorder="1" applyAlignment="1" applyProtection="1">
      <alignment horizontal="center" vertical="center" wrapText="1"/>
    </xf>
    <xf numFmtId="0" fontId="6" fillId="12" borderId="3" xfId="1" applyFont="1" applyFill="1" applyBorder="1" applyAlignment="1" applyProtection="1">
      <alignment horizontal="center" vertical="center" wrapText="1"/>
    </xf>
    <xf numFmtId="0" fontId="6" fillId="12" borderId="4" xfId="1" applyFont="1" applyFill="1" applyBorder="1" applyAlignment="1" applyProtection="1">
      <alignment horizontal="center" vertical="center" wrapText="1"/>
    </xf>
    <xf numFmtId="0" fontId="6" fillId="12" borderId="29" xfId="1" applyFont="1" applyFill="1" applyBorder="1" applyAlignment="1" applyProtection="1">
      <alignment horizontal="center" vertical="center" wrapText="1"/>
    </xf>
    <xf numFmtId="0" fontId="8" fillId="11" borderId="22" xfId="0" applyFont="1" applyFill="1" applyBorder="1" applyAlignment="1" applyProtection="1">
      <alignment horizontal="center" vertical="center" wrapText="1"/>
    </xf>
    <xf numFmtId="0" fontId="25" fillId="0" borderId="15" xfId="0" applyFont="1" applyBorder="1" applyAlignment="1">
      <alignment horizontal="left" vertical="center" wrapText="1"/>
    </xf>
    <xf numFmtId="0" fontId="25" fillId="0" borderId="38" xfId="0" applyFont="1" applyBorder="1" applyAlignment="1">
      <alignment horizontal="justify" vertical="center" wrapText="1"/>
    </xf>
    <xf numFmtId="0" fontId="25" fillId="0" borderId="0" xfId="0" applyFont="1"/>
    <xf numFmtId="0" fontId="25" fillId="15" borderId="33" xfId="0" applyFont="1" applyFill="1" applyBorder="1" applyAlignment="1">
      <alignment horizontal="center" vertical="center" wrapText="1"/>
    </xf>
    <xf numFmtId="0" fontId="27" fillId="15" borderId="2" xfId="0" applyFont="1" applyFill="1" applyBorder="1" applyAlignment="1">
      <alignment vertical="top" wrapText="1"/>
    </xf>
    <xf numFmtId="0" fontId="9" fillId="0" borderId="1" xfId="0" applyFont="1" applyBorder="1" applyAlignment="1">
      <alignment horizontal="center"/>
    </xf>
    <xf numFmtId="0" fontId="8" fillId="0" borderId="1" xfId="0" applyFont="1" applyBorder="1"/>
    <xf numFmtId="0" fontId="8" fillId="13" borderId="1" xfId="0" applyFont="1" applyFill="1" applyBorder="1"/>
    <xf numFmtId="0" fontId="25" fillId="0" borderId="2" xfId="0" applyFont="1" applyBorder="1" applyAlignment="1">
      <alignment horizontal="left" vertical="center" wrapText="1"/>
    </xf>
    <xf numFmtId="0" fontId="25" fillId="0" borderId="6" xfId="0" applyFont="1" applyBorder="1" applyAlignment="1">
      <alignment horizontal="left" vertical="center" wrapText="1"/>
    </xf>
    <xf numFmtId="0" fontId="27" fillId="15" borderId="5" xfId="0" applyFont="1" applyFill="1" applyBorder="1" applyAlignment="1" applyProtection="1">
      <alignment horizontal="center" vertical="top" wrapText="1"/>
    </xf>
    <xf numFmtId="0" fontId="27" fillId="0" borderId="2" xfId="0" applyFont="1" applyFill="1" applyBorder="1" applyAlignment="1">
      <alignment horizontal="left" vertical="center" wrapText="1"/>
    </xf>
    <xf numFmtId="0" fontId="27" fillId="15" borderId="2" xfId="0" applyFont="1" applyFill="1" applyBorder="1" applyAlignment="1" applyProtection="1">
      <alignment horizontal="center" vertical="top" wrapText="1"/>
    </xf>
    <xf numFmtId="0" fontId="25" fillId="0" borderId="2" xfId="0" applyFont="1" applyBorder="1" applyAlignment="1">
      <alignment horizontal="left" vertical="center" wrapText="1"/>
    </xf>
    <xf numFmtId="0" fontId="27" fillId="0" borderId="44" xfId="0" applyFont="1" applyBorder="1" applyAlignment="1" applyProtection="1">
      <alignment horizontal="center" vertical="center" wrapText="1"/>
    </xf>
    <xf numFmtId="0" fontId="25" fillId="0" borderId="45" xfId="0" applyFont="1" applyBorder="1" applyAlignment="1">
      <alignment horizontal="justify" vertical="center" wrapText="1"/>
    </xf>
    <xf numFmtId="0" fontId="25" fillId="0" borderId="10" xfId="0" applyFont="1" applyBorder="1" applyAlignment="1">
      <alignment vertical="center" wrapText="1"/>
    </xf>
    <xf numFmtId="0" fontId="26" fillId="0" borderId="45" xfId="0" applyFont="1" applyBorder="1" applyAlignment="1" applyProtection="1">
      <alignment horizontal="left" vertical="center" wrapText="1"/>
    </xf>
    <xf numFmtId="0" fontId="27" fillId="15" borderId="45" xfId="0" applyFont="1" applyFill="1" applyBorder="1" applyAlignment="1" applyProtection="1">
      <alignment vertical="center" wrapText="1"/>
      <protection locked="0"/>
    </xf>
    <xf numFmtId="0" fontId="27" fillId="15" borderId="47" xfId="0" applyFont="1" applyFill="1" applyBorder="1" applyAlignment="1" applyProtection="1">
      <alignment vertical="center" wrapText="1"/>
      <protection locked="0"/>
    </xf>
    <xf numFmtId="0" fontId="4" fillId="14" borderId="45" xfId="0" applyFont="1" applyFill="1" applyBorder="1" applyAlignment="1" applyProtection="1">
      <alignment horizontal="center" vertical="center"/>
      <protection locked="0"/>
    </xf>
    <xf numFmtId="0" fontId="28" fillId="14" borderId="47" xfId="0" applyFont="1" applyFill="1" applyBorder="1" applyAlignment="1">
      <alignment vertical="center" wrapText="1"/>
    </xf>
    <xf numFmtId="0" fontId="25" fillId="0" borderId="45" xfId="0" applyFont="1" applyBorder="1" applyAlignment="1">
      <alignment vertical="center" wrapText="1"/>
    </xf>
    <xf numFmtId="0" fontId="25" fillId="0" borderId="45" xfId="0" applyFont="1" applyBorder="1" applyAlignment="1">
      <alignment horizontal="left" vertical="center" wrapText="1"/>
    </xf>
    <xf numFmtId="0" fontId="27" fillId="0" borderId="45" xfId="0" applyFont="1" applyBorder="1" applyAlignment="1" applyProtection="1">
      <alignment horizontal="left" vertical="center" wrapText="1"/>
    </xf>
    <xf numFmtId="0" fontId="25" fillId="0" borderId="5" xfId="0" applyFont="1" applyBorder="1" applyAlignment="1">
      <alignment horizontal="left" vertical="center" wrapText="1"/>
    </xf>
    <xf numFmtId="0" fontId="35" fillId="0" borderId="49" xfId="82" applyFont="1" applyBorder="1" applyAlignment="1">
      <alignment horizontal="center" vertical="center" wrapText="1"/>
    </xf>
    <xf numFmtId="0" fontId="25" fillId="15" borderId="43" xfId="0" applyFont="1" applyFill="1" applyBorder="1" applyAlignment="1">
      <alignment horizontal="center" vertical="center" wrapText="1"/>
    </xf>
    <xf numFmtId="0" fontId="25" fillId="0" borderId="37" xfId="0" applyFont="1" applyBorder="1" applyAlignment="1">
      <alignment horizontal="left" vertical="center" wrapText="1"/>
    </xf>
    <xf numFmtId="0" fontId="26" fillId="15" borderId="45" xfId="0" applyFont="1" applyFill="1" applyBorder="1" applyAlignment="1" applyProtection="1">
      <alignment horizontal="justify" vertical="top"/>
      <protection locked="0"/>
    </xf>
    <xf numFmtId="0" fontId="4" fillId="14" borderId="47" xfId="0" applyFont="1" applyFill="1" applyBorder="1" applyAlignment="1">
      <alignment vertical="center"/>
    </xf>
    <xf numFmtId="0" fontId="25" fillId="0" borderId="51" xfId="0" applyFont="1" applyBorder="1" applyAlignment="1">
      <alignment horizontal="justify" vertical="center" wrapText="1"/>
    </xf>
    <xf numFmtId="0" fontId="25" fillId="0" borderId="5" xfId="0" applyFont="1" applyBorder="1" applyAlignment="1">
      <alignment horizontal="justify" vertical="center" wrapText="1"/>
    </xf>
    <xf numFmtId="0" fontId="31" fillId="0" borderId="6" xfId="0" applyFont="1" applyBorder="1" applyAlignment="1" applyProtection="1">
      <alignment horizontal="center" vertical="center" wrapText="1"/>
    </xf>
    <xf numFmtId="0" fontId="27" fillId="15" borderId="5" xfId="0" applyFont="1" applyFill="1" applyBorder="1" applyAlignment="1">
      <alignment vertical="top" wrapText="1"/>
    </xf>
    <xf numFmtId="0" fontId="27" fillId="14" borderId="43" xfId="0" applyFont="1" applyFill="1" applyBorder="1" applyAlignment="1">
      <alignment vertical="top" wrapText="1"/>
    </xf>
    <xf numFmtId="0" fontId="25" fillId="0" borderId="56" xfId="0" applyFont="1" applyBorder="1" applyAlignment="1">
      <alignment horizontal="left" vertical="center" wrapText="1"/>
    </xf>
    <xf numFmtId="0" fontId="27" fillId="0" borderId="6" xfId="0" applyFont="1" applyFill="1" applyBorder="1" applyAlignment="1">
      <alignment horizontal="left" vertical="center" wrapText="1"/>
    </xf>
    <xf numFmtId="0" fontId="27" fillId="15" borderId="6" xfId="0" applyFont="1" applyFill="1" applyBorder="1" applyAlignment="1">
      <alignment vertical="top" wrapText="1"/>
    </xf>
    <xf numFmtId="0" fontId="27" fillId="14" borderId="33" xfId="0" applyFont="1" applyFill="1" applyBorder="1" applyAlignment="1">
      <alignment vertical="top" wrapText="1"/>
    </xf>
    <xf numFmtId="0" fontId="27" fillId="0" borderId="44" xfId="0" applyFont="1" applyFill="1" applyBorder="1" applyAlignment="1">
      <alignment horizontal="center" vertical="center" wrapText="1"/>
    </xf>
    <xf numFmtId="0" fontId="27" fillId="0" borderId="45" xfId="0" applyFont="1" applyFill="1" applyBorder="1" applyAlignment="1">
      <alignment horizontal="left" vertical="center" wrapText="1"/>
    </xf>
    <xf numFmtId="0" fontId="27" fillId="0" borderId="45" xfId="0" applyFont="1" applyFill="1" applyBorder="1" applyAlignment="1">
      <alignment horizontal="center" vertical="center" wrapText="1"/>
    </xf>
    <xf numFmtId="0" fontId="27" fillId="15" borderId="45" xfId="0" applyFont="1" applyFill="1" applyBorder="1" applyAlignment="1">
      <alignment vertical="top" wrapText="1"/>
    </xf>
    <xf numFmtId="0" fontId="27" fillId="14" borderId="45" xfId="0" applyFont="1" applyFill="1" applyBorder="1" applyAlignment="1">
      <alignment horizontal="center" vertical="center" wrapText="1"/>
    </xf>
    <xf numFmtId="0" fontId="27" fillId="14" borderId="45" xfId="0" applyFont="1" applyFill="1" applyBorder="1" applyAlignment="1">
      <alignment vertical="top" wrapText="1"/>
    </xf>
    <xf numFmtId="0" fontId="27" fillId="14" borderId="47" xfId="0" applyFont="1" applyFill="1" applyBorder="1" applyAlignment="1">
      <alignment vertical="top" wrapText="1"/>
    </xf>
    <xf numFmtId="0" fontId="27" fillId="14" borderId="32" xfId="0" applyFont="1" applyFill="1" applyBorder="1" applyAlignment="1">
      <alignment vertical="top" wrapText="1"/>
    </xf>
    <xf numFmtId="0" fontId="25" fillId="0" borderId="6" xfId="0" applyFont="1" applyBorder="1" applyAlignment="1">
      <alignment vertical="center" wrapText="1"/>
    </xf>
    <xf numFmtId="0" fontId="25" fillId="0" borderId="45" xfId="0" applyNumberFormat="1" applyFont="1" applyBorder="1" applyAlignment="1">
      <alignment vertical="center" wrapText="1"/>
    </xf>
    <xf numFmtId="0" fontId="27" fillId="15" borderId="45" xfId="0" applyFont="1" applyFill="1" applyBorder="1" applyAlignment="1">
      <alignment horizontal="center" vertical="center" wrapText="1"/>
    </xf>
    <xf numFmtId="0" fontId="27" fillId="14" borderId="47" xfId="0" applyFont="1" applyFill="1" applyBorder="1" applyAlignment="1">
      <alignment horizontal="center" vertical="center" wrapText="1"/>
    </xf>
    <xf numFmtId="0" fontId="33" fillId="0" borderId="57" xfId="0" applyFont="1" applyBorder="1" applyAlignment="1">
      <alignment horizontal="left" vertical="center" wrapText="1"/>
    </xf>
    <xf numFmtId="0" fontId="33" fillId="0" borderId="45" xfId="0" applyNumberFormat="1" applyFont="1" applyBorder="1" applyAlignment="1">
      <alignment vertical="center" wrapText="1"/>
    </xf>
    <xf numFmtId="0" fontId="27" fillId="0" borderId="5" xfId="0" applyFont="1" applyBorder="1" applyAlignment="1" applyProtection="1">
      <alignment horizontal="left" vertical="top" wrapText="1"/>
    </xf>
    <xf numFmtId="0" fontId="4" fillId="0" borderId="45"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27" fillId="14" borderId="6" xfId="0" applyFont="1" applyFill="1" applyBorder="1" applyAlignment="1">
      <alignment vertical="top" wrapText="1"/>
    </xf>
    <xf numFmtId="0" fontId="27" fillId="0" borderId="37" xfId="0" applyFont="1" applyBorder="1" applyAlignment="1" applyProtection="1">
      <alignment horizontal="left" vertical="center" wrapText="1"/>
    </xf>
    <xf numFmtId="0" fontId="4" fillId="0" borderId="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1" fillId="0" borderId="1" xfId="0" applyFont="1" applyFill="1" applyBorder="1" applyAlignment="1">
      <alignment horizontal="center" vertical="top" wrapText="1"/>
    </xf>
    <xf numFmtId="0" fontId="4" fillId="0" borderId="6" xfId="0" applyFont="1" applyFill="1" applyBorder="1" applyAlignment="1">
      <alignment horizontal="center" vertical="center" wrapText="1"/>
    </xf>
    <xf numFmtId="0" fontId="25" fillId="0" borderId="37" xfId="0" applyFont="1" applyBorder="1" applyAlignment="1" applyProtection="1">
      <alignment horizontal="left" vertical="center" wrapText="1"/>
    </xf>
    <xf numFmtId="0" fontId="25" fillId="0" borderId="34" xfId="0" applyFont="1" applyBorder="1" applyAlignment="1" applyProtection="1">
      <alignment horizontal="left" vertical="center" wrapText="1"/>
    </xf>
    <xf numFmtId="0" fontId="27" fillId="15" borderId="5" xfId="0" applyFont="1" applyFill="1" applyBorder="1" applyAlignment="1" applyProtection="1">
      <alignment vertical="top" wrapText="1"/>
    </xf>
    <xf numFmtId="0" fontId="27" fillId="15" borderId="58" xfId="0" applyFont="1" applyFill="1" applyBorder="1" applyAlignment="1" applyProtection="1">
      <alignment vertical="top" wrapText="1"/>
    </xf>
    <xf numFmtId="0" fontId="27" fillId="15" borderId="58" xfId="0" applyFont="1" applyFill="1" applyBorder="1" applyAlignment="1" applyProtection="1">
      <alignment horizontal="center" vertical="top" wrapText="1"/>
    </xf>
    <xf numFmtId="0" fontId="25" fillId="15" borderId="5" xfId="0" applyFont="1" applyFill="1" applyBorder="1" applyAlignment="1">
      <alignment vertical="center" wrapText="1"/>
    </xf>
    <xf numFmtId="0" fontId="25" fillId="15" borderId="6" xfId="0" applyFont="1" applyFill="1" applyBorder="1" applyAlignment="1">
      <alignment vertical="center" wrapText="1"/>
    </xf>
    <xf numFmtId="0" fontId="25" fillId="15" borderId="58" xfId="0" applyFont="1" applyFill="1" applyBorder="1" applyAlignment="1">
      <alignment vertical="center" wrapText="1"/>
    </xf>
    <xf numFmtId="0" fontId="25" fillId="15" borderId="60" xfId="0" applyFont="1" applyFill="1" applyBorder="1" applyAlignment="1">
      <alignment horizontal="center" vertical="center" wrapText="1"/>
    </xf>
    <xf numFmtId="0" fontId="25" fillId="15" borderId="63" xfId="0" applyFont="1" applyFill="1" applyBorder="1" applyAlignment="1">
      <alignment vertical="center" wrapText="1"/>
    </xf>
    <xf numFmtId="0" fontId="25" fillId="15" borderId="67" xfId="0" applyFont="1" applyFill="1" applyBorder="1" applyAlignment="1">
      <alignment horizontal="center" vertical="center" wrapText="1"/>
    </xf>
    <xf numFmtId="0" fontId="31" fillId="0" borderId="58"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27" fillId="15" borderId="63" xfId="0" applyFont="1" applyFill="1" applyBorder="1" applyAlignment="1" applyProtection="1">
      <alignment vertical="top" wrapText="1"/>
    </xf>
    <xf numFmtId="0" fontId="27" fillId="15" borderId="63" xfId="0" applyFont="1" applyFill="1" applyBorder="1" applyAlignment="1" applyProtection="1">
      <alignment horizontal="center" vertical="top" wrapText="1"/>
    </xf>
    <xf numFmtId="0" fontId="27" fillId="15" borderId="68" xfId="0" applyFont="1" applyFill="1" applyBorder="1" applyAlignment="1" applyProtection="1">
      <alignment vertical="top" wrapText="1"/>
    </xf>
    <xf numFmtId="0" fontId="27" fillId="15" borderId="68" xfId="0" applyFont="1" applyFill="1" applyBorder="1" applyAlignment="1" applyProtection="1">
      <alignment horizontal="center" vertical="top" wrapText="1"/>
    </xf>
    <xf numFmtId="0" fontId="26" fillId="0" borderId="45" xfId="0" applyFont="1" applyBorder="1" applyAlignment="1">
      <alignment horizontal="center" vertical="center"/>
    </xf>
    <xf numFmtId="0" fontId="26" fillId="0" borderId="47" xfId="0" applyFont="1" applyBorder="1" applyAlignment="1">
      <alignment horizontal="center" vertical="center"/>
    </xf>
    <xf numFmtId="0" fontId="26" fillId="0" borderId="5" xfId="0" applyFont="1" applyBorder="1" applyAlignment="1">
      <alignment horizontal="center" vertical="center"/>
    </xf>
    <xf numFmtId="0" fontId="26" fillId="0" borderId="43" xfId="0" applyFont="1" applyBorder="1" applyAlignment="1">
      <alignment horizontal="center" vertical="center"/>
    </xf>
    <xf numFmtId="0" fontId="26" fillId="0" borderId="58" xfId="0" applyFont="1" applyBorder="1" applyAlignment="1">
      <alignment horizontal="center" vertical="center"/>
    </xf>
    <xf numFmtId="0" fontId="26" fillId="0" borderId="60" xfId="0" applyFont="1" applyBorder="1" applyAlignment="1">
      <alignment horizontal="center" vertical="center"/>
    </xf>
    <xf numFmtId="0" fontId="26" fillId="0" borderId="6" xfId="0" applyFont="1" applyBorder="1" applyAlignment="1">
      <alignment horizontal="center" vertical="center"/>
    </xf>
    <xf numFmtId="0" fontId="26" fillId="0" borderId="33" xfId="0" applyFont="1" applyBorder="1" applyAlignment="1">
      <alignment horizontal="center" vertical="center"/>
    </xf>
    <xf numFmtId="0" fontId="26" fillId="0" borderId="40" xfId="0" applyFont="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65" xfId="0" applyFont="1" applyBorder="1" applyAlignment="1">
      <alignment horizontal="center" vertical="center"/>
    </xf>
    <xf numFmtId="0" fontId="26" fillId="0" borderId="42" xfId="0" applyFont="1" applyBorder="1" applyAlignment="1">
      <alignment horizontal="center" vertical="center"/>
    </xf>
    <xf numFmtId="0" fontId="27" fillId="0" borderId="45"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58" xfId="0" applyFont="1" applyBorder="1" applyAlignment="1" applyProtection="1">
      <alignment horizontal="center" vertical="center" wrapText="1"/>
    </xf>
    <xf numFmtId="0" fontId="27" fillId="0" borderId="63" xfId="0" applyFont="1" applyBorder="1" applyAlignment="1" applyProtection="1">
      <alignment horizontal="center" vertical="center" wrapText="1"/>
    </xf>
    <xf numFmtId="0" fontId="27" fillId="0" borderId="68"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6" fillId="15" borderId="45" xfId="0" applyFont="1" applyFill="1" applyBorder="1" applyAlignment="1" applyProtection="1">
      <alignment horizontal="center" vertical="center"/>
      <protection locked="0"/>
    </xf>
    <xf numFmtId="0" fontId="27" fillId="15" borderId="58" xfId="0" applyFont="1" applyFill="1" applyBorder="1" applyAlignment="1" applyProtection="1">
      <alignment horizontal="center" vertical="center" wrapText="1"/>
    </xf>
    <xf numFmtId="0" fontId="27" fillId="0" borderId="58"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6" fillId="0" borderId="0" xfId="0" applyFont="1" applyAlignment="1">
      <alignment horizontal="center" vertical="center"/>
    </xf>
    <xf numFmtId="14" fontId="27" fillId="15" borderId="45" xfId="0" applyNumberFormat="1" applyFont="1" applyFill="1" applyBorder="1" applyAlignment="1" applyProtection="1">
      <alignment vertical="center" wrapText="1"/>
      <protection locked="0"/>
    </xf>
    <xf numFmtId="0" fontId="27" fillId="14" borderId="2" xfId="0" applyFont="1" applyFill="1" applyBorder="1" applyAlignment="1" applyProtection="1">
      <alignment horizontal="center" vertical="top" wrapText="1"/>
    </xf>
    <xf numFmtId="0" fontId="25" fillId="14" borderId="2" xfId="0" applyFont="1" applyFill="1" applyBorder="1" applyAlignment="1">
      <alignment vertical="center" wrapText="1"/>
    </xf>
    <xf numFmtId="0" fontId="25" fillId="14" borderId="6" xfId="0" applyFont="1" applyFill="1" applyBorder="1" applyAlignment="1">
      <alignment vertical="center" wrapText="1"/>
    </xf>
    <xf numFmtId="0" fontId="25" fillId="14" borderId="43" xfId="0" applyFont="1" applyFill="1" applyBorder="1" applyAlignment="1">
      <alignment vertical="center" wrapText="1"/>
    </xf>
    <xf numFmtId="0" fontId="25" fillId="14" borderId="32" xfId="0" applyFont="1" applyFill="1" applyBorder="1" applyAlignment="1">
      <alignment vertical="center" wrapText="1"/>
    </xf>
    <xf numFmtId="0" fontId="27" fillId="14" borderId="5" xfId="0" applyFont="1" applyFill="1" applyBorder="1" applyAlignment="1" applyProtection="1">
      <alignment vertical="top" wrapText="1"/>
    </xf>
    <xf numFmtId="0" fontId="27" fillId="14" borderId="2" xfId="0" applyFont="1" applyFill="1" applyBorder="1" applyAlignment="1" applyProtection="1">
      <alignment vertical="top" wrapText="1"/>
    </xf>
    <xf numFmtId="0" fontId="27" fillId="14" borderId="6" xfId="0" applyFont="1" applyFill="1" applyBorder="1" applyAlignment="1" applyProtection="1">
      <alignment vertical="top" wrapText="1"/>
    </xf>
    <xf numFmtId="0" fontId="27" fillId="14" borderId="43" xfId="0" applyFont="1" applyFill="1" applyBorder="1" applyAlignment="1" applyProtection="1">
      <alignment vertical="top" wrapText="1"/>
    </xf>
    <xf numFmtId="0" fontId="27" fillId="14" borderId="32" xfId="0" applyFont="1" applyFill="1" applyBorder="1" applyAlignment="1" applyProtection="1">
      <alignment vertical="top" wrapText="1"/>
    </xf>
    <xf numFmtId="0" fontId="27" fillId="14" borderId="33" xfId="0" applyFont="1" applyFill="1" applyBorder="1" applyAlignment="1" applyProtection="1">
      <alignment vertical="top" wrapText="1"/>
    </xf>
    <xf numFmtId="166" fontId="37" fillId="2" borderId="0" xfId="0" applyNumberFormat="1" applyFont="1" applyFill="1" applyBorder="1" applyAlignment="1" applyProtection="1">
      <alignment horizontal="center" vertical="center"/>
    </xf>
    <xf numFmtId="0" fontId="27" fillId="14" borderId="44" xfId="0" applyFont="1" applyFill="1" applyBorder="1" applyAlignment="1" applyProtection="1">
      <alignment horizontal="center" vertical="center"/>
      <protection locked="0"/>
    </xf>
    <xf numFmtId="0" fontId="25" fillId="14" borderId="16" xfId="0" applyFont="1" applyFill="1" applyBorder="1" applyAlignment="1">
      <alignment horizontal="center" vertical="center" wrapText="1"/>
    </xf>
    <xf numFmtId="0" fontId="25" fillId="14" borderId="66" xfId="0" applyFont="1" applyFill="1" applyBorder="1" applyAlignment="1">
      <alignment horizontal="center" vertical="center" wrapText="1"/>
    </xf>
    <xf numFmtId="0" fontId="27" fillId="14" borderId="45" xfId="0" applyFont="1" applyFill="1" applyBorder="1" applyAlignment="1" applyProtection="1">
      <alignment horizontal="center" vertical="center"/>
      <protection locked="0"/>
    </xf>
    <xf numFmtId="0" fontId="27" fillId="14" borderId="58" xfId="0" applyFont="1" applyFill="1" applyBorder="1" applyAlignment="1" applyProtection="1">
      <alignment horizontal="center" vertical="center" wrapText="1"/>
    </xf>
    <xf numFmtId="0" fontId="27" fillId="14" borderId="63" xfId="0" applyFont="1" applyFill="1" applyBorder="1" applyAlignment="1" applyProtection="1">
      <alignment horizontal="center" vertical="center" wrapText="1"/>
    </xf>
    <xf numFmtId="0" fontId="27" fillId="14" borderId="2" xfId="0" applyFont="1" applyFill="1" applyBorder="1" applyAlignment="1" applyProtection="1">
      <alignment horizontal="center" vertical="center" wrapText="1"/>
    </xf>
    <xf numFmtId="0" fontId="27" fillId="14" borderId="6" xfId="0" applyFont="1" applyFill="1" applyBorder="1" applyAlignment="1">
      <alignment horizontal="center" vertical="center" wrapText="1"/>
    </xf>
    <xf numFmtId="0" fontId="0" fillId="2" borderId="0" xfId="0" applyFill="1"/>
    <xf numFmtId="0" fontId="39" fillId="6" borderId="55" xfId="4" applyFont="1" applyFill="1" applyBorder="1" applyAlignment="1">
      <alignment horizontal="center" vertical="center" wrapText="1"/>
    </xf>
    <xf numFmtId="0" fontId="39" fillId="7" borderId="6" xfId="4" applyFont="1" applyFill="1" applyBorder="1" applyAlignment="1">
      <alignment horizontal="center" vertical="center" wrapText="1"/>
    </xf>
    <xf numFmtId="0" fontId="39" fillId="16" borderId="6" xfId="4" applyFont="1" applyFill="1" applyBorder="1" applyAlignment="1">
      <alignment horizontal="center" vertical="center" wrapText="1"/>
    </xf>
    <xf numFmtId="0" fontId="39" fillId="8" borderId="15" xfId="4" applyFont="1" applyFill="1" applyBorder="1" applyAlignment="1">
      <alignment horizontal="center" vertical="center" wrapText="1"/>
    </xf>
    <xf numFmtId="0" fontId="39" fillId="0" borderId="42" xfId="4" applyFont="1" applyFill="1" applyBorder="1" applyAlignment="1">
      <alignment horizontal="center" vertical="center" wrapText="1"/>
    </xf>
    <xf numFmtId="0" fontId="2" fillId="0" borderId="74" xfId="4" applyFont="1" applyBorder="1" applyAlignment="1">
      <alignment horizontal="center" vertical="center"/>
    </xf>
    <xf numFmtId="0" fontId="2" fillId="0" borderId="77" xfId="4" applyFont="1" applyBorder="1" applyAlignment="1">
      <alignment horizontal="center" vertical="center" wrapText="1"/>
    </xf>
    <xf numFmtId="0" fontId="2" fillId="0" borderId="78" xfId="4" applyFont="1" applyBorder="1" applyAlignment="1">
      <alignment horizontal="center" vertical="center" wrapText="1"/>
    </xf>
    <xf numFmtId="0" fontId="2" fillId="0" borderId="75" xfId="4" applyFont="1" applyBorder="1" applyAlignment="1">
      <alignment horizontal="center" vertical="center" wrapText="1"/>
    </xf>
    <xf numFmtId="0" fontId="2" fillId="0" borderId="80" xfId="4" applyFont="1" applyBorder="1" applyAlignment="1">
      <alignment horizontal="center" vertical="center"/>
    </xf>
    <xf numFmtId="0" fontId="2" fillId="0" borderId="17" xfId="4" applyFont="1" applyBorder="1" applyAlignment="1">
      <alignment horizontal="center" vertical="center" wrapText="1"/>
    </xf>
    <xf numFmtId="0" fontId="2" fillId="0" borderId="1" xfId="4" applyFont="1" applyBorder="1" applyAlignment="1">
      <alignment horizontal="center" vertical="center" wrapText="1"/>
    </xf>
    <xf numFmtId="0" fontId="39" fillId="3" borderId="14" xfId="4" applyFont="1" applyFill="1" applyBorder="1" applyAlignment="1">
      <alignment horizontal="center" vertical="center"/>
    </xf>
    <xf numFmtId="0" fontId="39" fillId="3" borderId="1" xfId="4" applyFont="1" applyFill="1" applyBorder="1" applyAlignment="1">
      <alignment horizontal="center" vertical="center" wrapText="1"/>
    </xf>
    <xf numFmtId="9" fontId="39" fillId="17" borderId="77" xfId="83" applyFont="1" applyFill="1" applyBorder="1" applyAlignment="1">
      <alignment horizontal="center" vertical="center"/>
    </xf>
    <xf numFmtId="9" fontId="39" fillId="17" borderId="78" xfId="83" applyFont="1" applyFill="1" applyBorder="1" applyAlignment="1">
      <alignment horizontal="center" vertical="center"/>
    </xf>
    <xf numFmtId="9" fontId="39" fillId="17" borderId="75" xfId="83" applyFont="1" applyFill="1" applyBorder="1" applyAlignment="1">
      <alignment horizontal="center" vertical="center" wrapText="1"/>
    </xf>
    <xf numFmtId="9" fontId="39" fillId="17" borderId="78" xfId="83" applyFont="1" applyFill="1" applyBorder="1" applyAlignment="1">
      <alignment horizontal="center" vertical="center" wrapText="1"/>
    </xf>
    <xf numFmtId="9" fontId="39" fillId="17" borderId="78" xfId="4" applyNumberFormat="1" applyFont="1" applyFill="1" applyBorder="1" applyAlignment="1">
      <alignment horizontal="center" vertical="center" wrapText="1"/>
    </xf>
    <xf numFmtId="2" fontId="39" fillId="17" borderId="39" xfId="83" applyNumberFormat="1" applyFont="1" applyFill="1" applyBorder="1" applyAlignment="1">
      <alignment horizontal="center" vertical="center"/>
    </xf>
    <xf numFmtId="0" fontId="26" fillId="18" borderId="9" xfId="0" applyFont="1" applyFill="1" applyBorder="1" applyAlignment="1">
      <alignment vertical="top"/>
    </xf>
    <xf numFmtId="14" fontId="27" fillId="18" borderId="44" xfId="0" applyNumberFormat="1" applyFont="1" applyFill="1" applyBorder="1" applyAlignment="1" applyProtection="1">
      <alignment vertical="center"/>
      <protection locked="0"/>
    </xf>
    <xf numFmtId="0" fontId="27" fillId="18" borderId="44" xfId="0" applyFont="1" applyFill="1" applyBorder="1" applyAlignment="1" applyProtection="1">
      <alignment horizontal="justify" vertical="top" wrapText="1"/>
    </xf>
    <xf numFmtId="0" fontId="25" fillId="18" borderId="48" xfId="0" applyFont="1" applyFill="1" applyBorder="1" applyAlignment="1">
      <alignment vertical="center" wrapText="1"/>
    </xf>
    <xf numFmtId="0" fontId="25" fillId="18" borderId="61" xfId="0" applyFont="1" applyFill="1" applyBorder="1" applyAlignment="1">
      <alignment vertical="center" wrapText="1"/>
    </xf>
    <xf numFmtId="0" fontId="25" fillId="18" borderId="16" xfId="0" applyFont="1" applyFill="1" applyBorder="1" applyAlignment="1">
      <alignment vertical="center" wrapText="1"/>
    </xf>
    <xf numFmtId="0" fontId="25" fillId="18" borderId="66" xfId="0" applyFont="1" applyFill="1" applyBorder="1" applyAlignment="1">
      <alignment vertical="center" wrapText="1"/>
    </xf>
    <xf numFmtId="0" fontId="26" fillId="15" borderId="60" xfId="0" applyFont="1" applyFill="1" applyBorder="1" applyAlignment="1">
      <alignment horizontal="center" vertical="center" wrapText="1"/>
    </xf>
    <xf numFmtId="0" fontId="25" fillId="14" borderId="6" xfId="0" applyFont="1" applyFill="1" applyBorder="1" applyAlignment="1">
      <alignment horizontal="center" vertical="center" wrapText="1"/>
    </xf>
    <xf numFmtId="2" fontId="18" fillId="4" borderId="10" xfId="1" applyNumberFormat="1" applyFont="1" applyFill="1" applyBorder="1" applyAlignment="1">
      <alignment horizontal="center" vertical="center" wrapText="1"/>
    </xf>
    <xf numFmtId="0" fontId="4" fillId="14" borderId="47" xfId="0" applyFont="1" applyFill="1" applyBorder="1" applyAlignment="1">
      <alignment vertical="center" wrapText="1"/>
    </xf>
    <xf numFmtId="0" fontId="27" fillId="14" borderId="33" xfId="0" applyFont="1" applyFill="1" applyBorder="1" applyAlignment="1">
      <alignment horizontal="center" vertical="center" wrapText="1"/>
    </xf>
    <xf numFmtId="0" fontId="27" fillId="14" borderId="28" xfId="0" applyFont="1" applyFill="1" applyBorder="1" applyAlignment="1" applyProtection="1">
      <alignment vertical="top" wrapText="1"/>
    </xf>
    <xf numFmtId="16" fontId="25" fillId="15" borderId="58" xfId="0" applyNumberFormat="1" applyFont="1" applyFill="1" applyBorder="1" applyAlignment="1">
      <alignment vertical="center" wrapText="1"/>
    </xf>
    <xf numFmtId="15" fontId="27" fillId="15" borderId="2" xfId="0" applyNumberFormat="1" applyFont="1" applyFill="1" applyBorder="1" applyAlignment="1" applyProtection="1">
      <alignment horizontal="center" vertical="center" wrapText="1"/>
    </xf>
    <xf numFmtId="0" fontId="27" fillId="15" borderId="2" xfId="0" applyFont="1" applyFill="1" applyBorder="1" applyAlignment="1" applyProtection="1">
      <alignment horizontal="center" vertical="center" wrapText="1"/>
    </xf>
    <xf numFmtId="14" fontId="26" fillId="15" borderId="45" xfId="0" applyNumberFormat="1" applyFont="1" applyFill="1" applyBorder="1" applyAlignment="1" applyProtection="1">
      <alignment horizontal="center" vertical="center"/>
      <protection locked="0"/>
    </xf>
    <xf numFmtId="14" fontId="27" fillId="15" borderId="45" xfId="0" applyNumberFormat="1" applyFont="1" applyFill="1" applyBorder="1" applyAlignment="1">
      <alignment horizontal="center" vertical="center" wrapText="1"/>
    </xf>
    <xf numFmtId="0" fontId="40" fillId="0" borderId="59" xfId="82" applyFont="1" applyBorder="1" applyAlignment="1">
      <alignment horizontal="center" vertical="center" wrapText="1"/>
    </xf>
    <xf numFmtId="0" fontId="40" fillId="0" borderId="50" xfId="82" applyFont="1" applyBorder="1" applyAlignment="1">
      <alignment horizontal="center" vertical="center" wrapText="1"/>
    </xf>
    <xf numFmtId="0" fontId="40" fillId="0" borderId="64" xfId="82" applyFont="1" applyBorder="1" applyAlignment="1">
      <alignment horizontal="center" vertical="center" wrapText="1"/>
    </xf>
    <xf numFmtId="0" fontId="42" fillId="0" borderId="2" xfId="0" applyFont="1" applyBorder="1" applyAlignment="1" applyProtection="1">
      <alignment horizontal="center" vertical="center" wrapText="1"/>
    </xf>
    <xf numFmtId="0" fontId="21" fillId="2" borderId="0" xfId="0" applyFont="1" applyFill="1" applyBorder="1" applyAlignment="1" applyProtection="1">
      <alignment horizontal="center"/>
    </xf>
    <xf numFmtId="0" fontId="31" fillId="0" borderId="2"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7" fillId="0" borderId="48"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9" fillId="0" borderId="19" xfId="0" applyFont="1" applyBorder="1" applyAlignment="1">
      <alignment horizontal="left"/>
    </xf>
    <xf numFmtId="0" fontId="9" fillId="0" borderId="20" xfId="0" applyFont="1" applyBorder="1" applyAlignment="1">
      <alignment horizontal="left"/>
    </xf>
    <xf numFmtId="0" fontId="9" fillId="0" borderId="28" xfId="0" applyFont="1" applyBorder="1" applyAlignment="1">
      <alignment horizontal="left"/>
    </xf>
    <xf numFmtId="0" fontId="4" fillId="2" borderId="11"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31" xfId="0" applyFont="1" applyFill="1" applyBorder="1" applyAlignment="1" applyProtection="1">
      <alignment horizontal="left" vertical="center"/>
    </xf>
    <xf numFmtId="0" fontId="18" fillId="13" borderId="11" xfId="1" applyFont="1" applyFill="1" applyBorder="1" applyAlignment="1">
      <alignment horizontal="center" vertical="center" wrapText="1"/>
    </xf>
    <xf numFmtId="0" fontId="18" fillId="13" borderId="12" xfId="1" applyFont="1" applyFill="1" applyBorder="1" applyAlignment="1">
      <alignment horizontal="center" vertical="center" wrapText="1"/>
    </xf>
    <xf numFmtId="0" fontId="18" fillId="13" borderId="31" xfId="1" applyFont="1" applyFill="1" applyBorder="1" applyAlignment="1">
      <alignment horizontal="center" vertical="center" wrapText="1"/>
    </xf>
    <xf numFmtId="0" fontId="18" fillId="11" borderId="11" xfId="1" applyFont="1" applyFill="1" applyBorder="1" applyAlignment="1">
      <alignment horizontal="center" vertical="center" wrapText="1"/>
    </xf>
    <xf numFmtId="0" fontId="18" fillId="11" borderId="12" xfId="1" applyFont="1" applyFill="1" applyBorder="1" applyAlignment="1">
      <alignment horizontal="center" vertical="center" wrapText="1"/>
    </xf>
    <xf numFmtId="0" fontId="18" fillId="11" borderId="31" xfId="1" applyFont="1" applyFill="1" applyBorder="1" applyAlignment="1">
      <alignment horizontal="center" vertical="center" wrapText="1"/>
    </xf>
    <xf numFmtId="0" fontId="4" fillId="2" borderId="3" xfId="0" applyNumberFormat="1" applyFont="1" applyFill="1" applyBorder="1" applyAlignment="1" applyProtection="1">
      <alignment horizontal="left" vertical="center"/>
    </xf>
    <xf numFmtId="0" fontId="4" fillId="2" borderId="4" xfId="0" applyNumberFormat="1" applyFont="1" applyFill="1" applyBorder="1" applyAlignment="1" applyProtection="1">
      <alignment horizontal="left" vertical="center"/>
    </xf>
    <xf numFmtId="0" fontId="4" fillId="2" borderId="29" xfId="0" applyNumberFormat="1" applyFont="1" applyFill="1" applyBorder="1" applyAlignment="1" applyProtection="1">
      <alignment horizontal="left" vertical="center"/>
    </xf>
    <xf numFmtId="0" fontId="25" fillId="0" borderId="5" xfId="0" applyFont="1" applyBorder="1" applyAlignment="1">
      <alignment horizontal="left" vertical="center" wrapText="1"/>
    </xf>
    <xf numFmtId="0" fontId="25" fillId="0" borderId="2" xfId="0" applyFont="1" applyBorder="1" applyAlignment="1">
      <alignment horizontal="left" vertical="center" wrapText="1"/>
    </xf>
    <xf numFmtId="0" fontId="25" fillId="0" borderId="6" xfId="0" applyFont="1" applyBorder="1" applyAlignment="1">
      <alignment horizontal="left" vertical="center" wrapText="1"/>
    </xf>
    <xf numFmtId="0" fontId="27" fillId="0" borderId="36" xfId="0" applyFont="1" applyBorder="1" applyAlignment="1" applyProtection="1">
      <alignment horizontal="left" vertical="center" wrapText="1"/>
    </xf>
    <xf numFmtId="0" fontId="27" fillId="0" borderId="13" xfId="0" applyFont="1" applyBorder="1" applyAlignment="1" applyProtection="1">
      <alignment horizontal="left" vertical="center" wrapText="1"/>
    </xf>
    <xf numFmtId="0" fontId="27" fillId="0" borderId="55" xfId="0" applyFont="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4" borderId="41" xfId="1" applyFont="1" applyFill="1" applyBorder="1" applyAlignment="1">
      <alignment horizontal="center" vertical="center" wrapText="1"/>
    </xf>
    <xf numFmtId="0" fontId="3" fillId="4" borderId="23" xfId="1" applyFont="1" applyFill="1" applyBorder="1" applyAlignment="1">
      <alignment horizontal="center" vertical="center" wrapText="1"/>
    </xf>
    <xf numFmtId="0" fontId="18" fillId="9" borderId="11" xfId="1" applyFont="1" applyFill="1" applyBorder="1" applyAlignment="1">
      <alignment horizontal="center" vertical="center" wrapText="1"/>
    </xf>
    <xf numFmtId="0" fontId="18" fillId="9" borderId="12" xfId="1" applyFont="1" applyFill="1" applyBorder="1" applyAlignment="1">
      <alignment horizontal="center" vertical="center" wrapText="1"/>
    </xf>
    <xf numFmtId="0" fontId="18" fillId="9" borderId="31" xfId="1" applyFont="1" applyFill="1" applyBorder="1" applyAlignment="1">
      <alignment horizontal="center" vertical="center" wrapText="1"/>
    </xf>
    <xf numFmtId="167" fontId="4" fillId="2" borderId="3" xfId="0" applyNumberFormat="1" applyFont="1" applyFill="1" applyBorder="1" applyAlignment="1" applyProtection="1">
      <alignment horizontal="center" vertical="center"/>
    </xf>
    <xf numFmtId="167" fontId="4" fillId="2" borderId="4" xfId="0" applyNumberFormat="1" applyFont="1" applyFill="1" applyBorder="1" applyAlignment="1" applyProtection="1">
      <alignment horizontal="center" vertical="center"/>
    </xf>
    <xf numFmtId="167" fontId="4" fillId="2" borderId="29" xfId="0" applyNumberFormat="1" applyFont="1" applyFill="1" applyBorder="1" applyAlignment="1" applyProtection="1">
      <alignment horizontal="center" vertical="center"/>
    </xf>
    <xf numFmtId="0" fontId="3" fillId="4" borderId="8" xfId="1" applyFont="1" applyFill="1" applyBorder="1" applyAlignment="1">
      <alignment horizontal="center" vertical="center" wrapText="1"/>
    </xf>
    <xf numFmtId="0" fontId="3" fillId="4" borderId="21" xfId="1" applyFont="1" applyFill="1" applyBorder="1" applyAlignment="1">
      <alignment horizontal="center" vertical="center" wrapText="1"/>
    </xf>
    <xf numFmtId="0" fontId="3" fillId="4" borderId="40" xfId="1" applyFont="1" applyFill="1" applyBorder="1" applyAlignment="1">
      <alignment horizontal="center" vertical="center" wrapText="1"/>
    </xf>
    <xf numFmtId="0" fontId="7" fillId="0" borderId="25" xfId="0" applyFont="1" applyBorder="1" applyAlignment="1">
      <alignment horizontal="center"/>
    </xf>
    <xf numFmtId="0" fontId="7" fillId="0" borderId="22" xfId="0" applyFont="1" applyBorder="1" applyAlignment="1">
      <alignment horizontal="center"/>
    </xf>
    <xf numFmtId="0" fontId="7" fillId="0" borderId="39" xfId="0" applyFont="1" applyBorder="1" applyAlignment="1">
      <alignment horizontal="center"/>
    </xf>
    <xf numFmtId="0" fontId="25" fillId="0" borderId="38" xfId="0" applyFont="1" applyBorder="1" applyAlignment="1">
      <alignment horizontal="left" vertical="center" wrapText="1"/>
    </xf>
    <xf numFmtId="0" fontId="25" fillId="0" borderId="54" xfId="0" applyFont="1" applyBorder="1" applyAlignment="1">
      <alignment horizontal="left" vertical="center" wrapText="1"/>
    </xf>
    <xf numFmtId="0" fontId="27" fillId="0" borderId="69"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15" borderId="69" xfId="0" applyFont="1" applyFill="1" applyBorder="1" applyAlignment="1" applyProtection="1">
      <alignment horizontal="center" vertical="top" wrapText="1"/>
    </xf>
    <xf numFmtId="0" fontId="27" fillId="15" borderId="6" xfId="0" applyFont="1" applyFill="1" applyBorder="1" applyAlignment="1" applyProtection="1">
      <alignment horizontal="center" vertical="top" wrapText="1"/>
    </xf>
    <xf numFmtId="0" fontId="27" fillId="14" borderId="69"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0" fontId="16" fillId="5" borderId="17" xfId="0" applyFont="1" applyFill="1" applyBorder="1" applyAlignment="1">
      <alignment horizontal="center" vertical="center" wrapText="1"/>
    </xf>
    <xf numFmtId="0" fontId="16" fillId="5" borderId="14" xfId="0" applyFont="1" applyFill="1" applyBorder="1" applyAlignment="1">
      <alignment horizontal="center" vertical="center" wrapText="1"/>
    </xf>
    <xf numFmtId="166" fontId="4" fillId="2" borderId="24" xfId="0" applyNumberFormat="1" applyFont="1" applyFill="1" applyBorder="1" applyAlignment="1" applyProtection="1">
      <alignment horizontal="left" vertical="center"/>
    </xf>
    <xf numFmtId="166" fontId="4" fillId="2" borderId="28" xfId="0" applyNumberFormat="1" applyFont="1" applyFill="1" applyBorder="1" applyAlignment="1" applyProtection="1">
      <alignment horizontal="left" vertical="center"/>
    </xf>
    <xf numFmtId="166" fontId="27" fillId="2" borderId="30" xfId="0" applyNumberFormat="1" applyFont="1" applyFill="1" applyBorder="1" applyAlignment="1" applyProtection="1">
      <alignment horizontal="center" vertical="center"/>
    </xf>
    <xf numFmtId="166" fontId="27" fillId="2" borderId="29"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4" fillId="2" borderId="19" xfId="0" applyFont="1" applyFill="1" applyBorder="1" applyAlignment="1" applyProtection="1">
      <alignment horizontal="left" vertical="top"/>
    </xf>
    <xf numFmtId="0" fontId="4" fillId="2" borderId="20" xfId="0" applyFont="1" applyFill="1" applyBorder="1" applyAlignment="1" applyProtection="1">
      <alignment horizontal="left" vertical="top"/>
    </xf>
    <xf numFmtId="0" fontId="4" fillId="2" borderId="28" xfId="0" applyFont="1" applyFill="1" applyBorder="1" applyAlignment="1" applyProtection="1">
      <alignment horizontal="left" vertical="top"/>
    </xf>
    <xf numFmtId="0" fontId="32" fillId="9" borderId="8" xfId="0" applyFont="1" applyFill="1" applyBorder="1" applyAlignment="1">
      <alignment horizontal="center" vertical="center" wrapText="1"/>
    </xf>
    <xf numFmtId="0" fontId="32" fillId="9" borderId="21" xfId="0" applyFont="1" applyFill="1" applyBorder="1" applyAlignment="1">
      <alignment horizontal="center" vertical="center" wrapText="1"/>
    </xf>
    <xf numFmtId="0" fontId="32" fillId="9" borderId="40" xfId="0" applyFont="1" applyFill="1" applyBorder="1" applyAlignment="1">
      <alignment horizontal="center" vertical="center" wrapText="1"/>
    </xf>
    <xf numFmtId="0" fontId="18" fillId="4" borderId="10" xfId="1"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5" xfId="0" applyFont="1" applyBorder="1" applyAlignment="1" applyProtection="1">
      <alignment horizontal="left" vertical="top" wrapText="1"/>
    </xf>
    <xf numFmtId="0" fontId="27" fillId="0" borderId="2" xfId="0" applyFont="1" applyBorder="1" applyAlignment="1" applyProtection="1">
      <alignment horizontal="left" vertical="top" wrapText="1"/>
    </xf>
    <xf numFmtId="0" fontId="27" fillId="0" borderId="8"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31" fillId="0" borderId="58" xfId="0" applyFont="1" applyBorder="1" applyAlignment="1" applyProtection="1">
      <alignment horizontal="center" vertical="center" wrapText="1"/>
    </xf>
    <xf numFmtId="0" fontId="27" fillId="0" borderId="5"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14" borderId="43" xfId="0" applyFont="1" applyFill="1" applyBorder="1" applyAlignment="1" applyProtection="1">
      <alignment horizontal="center" vertical="top" wrapText="1"/>
    </xf>
    <xf numFmtId="0" fontId="27" fillId="14" borderId="32" xfId="0" applyFont="1" applyFill="1" applyBorder="1" applyAlignment="1" applyProtection="1">
      <alignment horizontal="center" vertical="top" wrapText="1"/>
    </xf>
    <xf numFmtId="0" fontId="27" fillId="14" borderId="5" xfId="0" applyFont="1" applyFill="1" applyBorder="1" applyAlignment="1" applyProtection="1">
      <alignment horizontal="center" vertical="top" wrapText="1"/>
    </xf>
    <xf numFmtId="0" fontId="27" fillId="14" borderId="78" xfId="0" applyFont="1" applyFill="1" applyBorder="1" applyAlignment="1" applyProtection="1">
      <alignment horizontal="center" vertical="top" wrapText="1"/>
    </xf>
    <xf numFmtId="0" fontId="27" fillId="0" borderId="8" xfId="0" applyFont="1" applyFill="1" applyBorder="1" applyAlignment="1">
      <alignment horizontal="center" vertical="center" wrapText="1"/>
    </xf>
    <xf numFmtId="0" fontId="27" fillId="15" borderId="5" xfId="0" applyFont="1" applyFill="1" applyBorder="1" applyAlignment="1" applyProtection="1">
      <alignment horizontal="center" vertical="center" wrapText="1"/>
    </xf>
    <xf numFmtId="0" fontId="27" fillId="15" borderId="58" xfId="0" applyFont="1" applyFill="1" applyBorder="1" applyAlignment="1" applyProtection="1">
      <alignment horizontal="center" vertical="center" wrapText="1"/>
    </xf>
    <xf numFmtId="0" fontId="27" fillId="14" borderId="5"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6" xfId="0" applyFont="1" applyFill="1" applyBorder="1" applyAlignment="1">
      <alignment horizontal="center" vertical="center" wrapText="1"/>
    </xf>
    <xf numFmtId="0" fontId="27" fillId="14" borderId="5" xfId="0" applyFont="1" applyFill="1" applyBorder="1" applyAlignment="1">
      <alignment horizontal="center" vertical="top" wrapText="1"/>
    </xf>
    <xf numFmtId="0" fontId="27" fillId="14" borderId="2" xfId="0" applyFont="1" applyFill="1" applyBorder="1" applyAlignment="1">
      <alignment horizontal="center" vertical="top" wrapText="1"/>
    </xf>
    <xf numFmtId="0" fontId="27" fillId="14" borderId="6" xfId="0" applyFont="1" applyFill="1" applyBorder="1" applyAlignment="1">
      <alignment horizontal="center" vertical="top" wrapText="1"/>
    </xf>
    <xf numFmtId="0" fontId="25" fillId="14" borderId="48" xfId="0" applyFont="1" applyFill="1" applyBorder="1" applyAlignment="1">
      <alignment horizontal="center" vertical="center" wrapText="1"/>
    </xf>
    <xf numFmtId="0" fontId="25" fillId="14" borderId="61" xfId="0" applyFont="1" applyFill="1" applyBorder="1" applyAlignment="1">
      <alignment horizontal="center" vertical="center" wrapText="1"/>
    </xf>
    <xf numFmtId="0" fontId="27" fillId="14" borderId="87" xfId="0" applyFont="1" applyFill="1" applyBorder="1" applyAlignment="1" applyProtection="1">
      <alignment horizontal="center" vertical="center" wrapText="1"/>
    </xf>
    <xf numFmtId="0" fontId="27" fillId="14" borderId="58" xfId="0" applyFont="1" applyFill="1" applyBorder="1" applyAlignment="1" applyProtection="1">
      <alignment horizontal="center" vertical="center" wrapText="1"/>
    </xf>
    <xf numFmtId="0" fontId="27" fillId="14" borderId="5" xfId="0" applyFont="1" applyFill="1" applyBorder="1" applyAlignment="1" applyProtection="1">
      <alignment horizontal="center" vertical="center" wrapText="1"/>
    </xf>
    <xf numFmtId="0" fontId="27" fillId="14" borderId="68" xfId="0" applyFont="1" applyFill="1" applyBorder="1" applyAlignment="1" applyProtection="1">
      <alignment horizontal="center" vertical="center" wrapText="1"/>
    </xf>
    <xf numFmtId="0" fontId="27" fillId="0" borderId="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14" fontId="27" fillId="15" borderId="5" xfId="0" applyNumberFormat="1" applyFont="1" applyFill="1" applyBorder="1" applyAlignment="1" applyProtection="1">
      <alignment horizontal="center" vertical="top" wrapText="1"/>
    </xf>
    <xf numFmtId="0" fontId="27" fillId="15" borderId="58" xfId="0" applyFont="1" applyFill="1" applyBorder="1" applyAlignment="1" applyProtection="1">
      <alignment horizontal="center" vertical="top" wrapText="1"/>
    </xf>
    <xf numFmtId="0" fontId="25" fillId="14" borderId="5" xfId="0" applyFont="1" applyFill="1" applyBorder="1" applyAlignment="1">
      <alignment horizontal="center" vertical="center" wrapText="1"/>
    </xf>
    <xf numFmtId="0" fontId="25" fillId="14" borderId="2" xfId="0" applyFont="1" applyFill="1" applyBorder="1" applyAlignment="1">
      <alignment horizontal="center" vertical="center" wrapText="1"/>
    </xf>
    <xf numFmtId="0" fontId="39" fillId="4" borderId="16" xfId="4" applyFont="1" applyFill="1" applyBorder="1" applyAlignment="1">
      <alignment horizontal="center" vertical="center"/>
    </xf>
    <xf numFmtId="0" fontId="39" fillId="4" borderId="6" xfId="4" applyFont="1" applyFill="1" applyBorder="1" applyAlignment="1">
      <alignment horizontal="center" vertical="center"/>
    </xf>
    <xf numFmtId="0" fontId="39" fillId="4" borderId="33" xfId="4" applyFont="1" applyFill="1" applyBorder="1" applyAlignment="1">
      <alignment horizontal="center" vertical="center"/>
    </xf>
    <xf numFmtId="0" fontId="0" fillId="17" borderId="41" xfId="0" applyFill="1" applyBorder="1" applyAlignment="1">
      <alignment horizontal="center"/>
    </xf>
    <xf numFmtId="0" fontId="36" fillId="2" borderId="21" xfId="0" applyFont="1" applyFill="1" applyBorder="1" applyAlignment="1">
      <alignment horizontal="center"/>
    </xf>
    <xf numFmtId="0" fontId="0" fillId="2" borderId="0" xfId="0" applyFont="1" applyFill="1" applyAlignment="1">
      <alignment horizontal="center"/>
    </xf>
    <xf numFmtId="49" fontId="2" fillId="0" borderId="17" xfId="4" applyNumberFormat="1" applyFont="1" applyBorder="1" applyAlignment="1">
      <alignment horizontal="center" vertical="center" wrapText="1"/>
    </xf>
    <xf numFmtId="49" fontId="2" fillId="0" borderId="81" xfId="4" applyNumberFormat="1" applyFont="1" applyBorder="1" applyAlignment="1">
      <alignment horizontal="center" vertical="center" wrapText="1"/>
    </xf>
    <xf numFmtId="0" fontId="39" fillId="3" borderId="79" xfId="4" applyFont="1" applyFill="1" applyBorder="1" applyAlignment="1">
      <alignment horizontal="center" vertical="center" wrapText="1"/>
    </xf>
    <xf numFmtId="0" fontId="39" fillId="3" borderId="82" xfId="4" applyFont="1" applyFill="1" applyBorder="1" applyAlignment="1">
      <alignment horizontal="center" vertical="center" wrapText="1"/>
    </xf>
    <xf numFmtId="0" fontId="39" fillId="4" borderId="83" xfId="4" applyFont="1" applyFill="1" applyBorder="1" applyAlignment="1">
      <alignment horizontal="center" vertical="center"/>
    </xf>
    <xf numFmtId="0" fontId="39" fillId="4" borderId="84" xfId="4" applyFont="1" applyFill="1" applyBorder="1" applyAlignment="1">
      <alignment horizontal="center" vertical="center"/>
    </xf>
    <xf numFmtId="0" fontId="39" fillId="4" borderId="81" xfId="4" applyFont="1" applyFill="1" applyBorder="1" applyAlignment="1">
      <alignment horizontal="center" vertical="center"/>
    </xf>
    <xf numFmtId="2" fontId="2" fillId="0" borderId="73" xfId="4" applyNumberFormat="1" applyFont="1" applyBorder="1" applyAlignment="1">
      <alignment horizontal="center" vertical="center" wrapText="1"/>
    </xf>
    <xf numFmtId="2" fontId="2" fillId="0" borderId="79" xfId="4" applyNumberFormat="1" applyFont="1" applyBorder="1" applyAlignment="1">
      <alignment horizontal="center" vertical="center" wrapText="1"/>
    </xf>
    <xf numFmtId="0" fontId="39" fillId="4" borderId="85" xfId="4" applyFont="1" applyFill="1" applyBorder="1" applyAlignment="1">
      <alignment horizontal="center" vertical="center"/>
    </xf>
    <xf numFmtId="0" fontId="39" fillId="4" borderId="86" xfId="4" applyFont="1" applyFill="1" applyBorder="1" applyAlignment="1">
      <alignment horizontal="center" vertical="center"/>
    </xf>
    <xf numFmtId="0" fontId="39" fillId="4" borderId="76" xfId="4" applyFont="1" applyFill="1" applyBorder="1" applyAlignment="1">
      <alignment horizontal="center" vertical="center"/>
    </xf>
    <xf numFmtId="0" fontId="38" fillId="2" borderId="0" xfId="0" applyFont="1" applyFill="1" applyAlignment="1">
      <alignment horizontal="center"/>
    </xf>
    <xf numFmtId="0" fontId="39" fillId="4" borderId="19" xfId="32" applyFont="1" applyFill="1" applyBorder="1" applyAlignment="1">
      <alignment horizontal="center" vertical="center"/>
    </xf>
    <xf numFmtId="0" fontId="39" fillId="4" borderId="3" xfId="32" applyFont="1" applyFill="1" applyBorder="1" applyAlignment="1">
      <alignment horizontal="center" vertical="center"/>
    </xf>
    <xf numFmtId="0" fontId="39" fillId="3" borderId="70" xfId="4" applyFont="1" applyFill="1" applyBorder="1" applyAlignment="1">
      <alignment horizontal="center" vertical="center" wrapText="1"/>
    </xf>
    <xf numFmtId="0" fontId="39" fillId="3" borderId="31" xfId="4" applyFont="1" applyFill="1" applyBorder="1" applyAlignment="1">
      <alignment horizontal="center" vertical="center" wrapText="1"/>
    </xf>
    <xf numFmtId="0" fontId="39" fillId="3" borderId="12" xfId="4" applyFont="1" applyFill="1" applyBorder="1" applyAlignment="1">
      <alignment horizontal="center" vertical="center" wrapText="1"/>
    </xf>
    <xf numFmtId="1" fontId="2" fillId="0" borderId="71" xfId="4" applyNumberFormat="1" applyFont="1" applyBorder="1" applyAlignment="1">
      <alignment horizontal="center" vertical="center" wrapText="1"/>
    </xf>
    <xf numFmtId="1" fontId="2" fillId="0" borderId="72" xfId="4" applyNumberFormat="1" applyFont="1" applyBorder="1" applyAlignment="1">
      <alignment horizontal="center" vertical="center" wrapText="1"/>
    </xf>
    <xf numFmtId="0" fontId="39" fillId="3" borderId="28" xfId="4" applyFont="1" applyFill="1" applyBorder="1" applyAlignment="1">
      <alignment horizontal="center" vertical="center" wrapText="1"/>
    </xf>
    <xf numFmtId="0" fontId="39" fillId="3" borderId="73" xfId="4" applyFont="1" applyFill="1" applyBorder="1" applyAlignment="1">
      <alignment horizontal="center" vertical="center" wrapText="1"/>
    </xf>
    <xf numFmtId="0" fontId="39" fillId="2" borderId="18" xfId="4" applyFont="1" applyFill="1" applyBorder="1" applyAlignment="1">
      <alignment horizontal="center" vertical="center"/>
    </xf>
    <xf numFmtId="0" fontId="39" fillId="2" borderId="39" xfId="4" applyFont="1" applyFill="1" applyBorder="1" applyAlignment="1">
      <alignment horizontal="center" vertical="center"/>
    </xf>
    <xf numFmtId="49" fontId="2" fillId="0" borderId="75" xfId="4" applyNumberFormat="1" applyFont="1" applyBorder="1" applyAlignment="1">
      <alignment horizontal="center" vertical="center" wrapText="1"/>
    </xf>
    <xf numFmtId="49" fontId="2" fillId="0" borderId="76" xfId="4" applyNumberFormat="1" applyFont="1" applyBorder="1" applyAlignment="1">
      <alignment horizontal="center" vertical="center" wrapText="1"/>
    </xf>
    <xf numFmtId="2" fontId="2" fillId="0" borderId="82" xfId="4" applyNumberFormat="1" applyFont="1" applyBorder="1" applyAlignment="1">
      <alignment horizontal="center" vertical="center" wrapText="1"/>
    </xf>
  </cellXfs>
  <cellStyles count="84">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aje" xfId="83" builtinId="5"/>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24">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EF4EC"/>
      <color rgb="FFE8F5F8"/>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1"/>
  <sheetViews>
    <sheetView showGridLines="0" tabSelected="1" topLeftCell="D52" zoomScale="50" zoomScaleNormal="50" zoomScaleSheetLayoutView="25" zoomScalePageLayoutView="70" workbookViewId="0">
      <selection activeCell="I15" sqref="I15"/>
    </sheetView>
  </sheetViews>
  <sheetFormatPr baseColWidth="10" defaultColWidth="20.6640625" defaultRowHeight="13.8"/>
  <cols>
    <col min="1" max="1" width="9.109375" style="1" customWidth="1"/>
    <col min="2" max="2" width="57.33203125" style="4" customWidth="1"/>
    <col min="3" max="3" width="30.44140625" style="4" customWidth="1"/>
    <col min="4" max="4" width="24.109375" style="1" customWidth="1"/>
    <col min="5" max="7" width="20.6640625" style="1" customWidth="1"/>
    <col min="8" max="8" width="25.6640625" style="2" customWidth="1"/>
    <col min="9" max="9" width="25.6640625" style="1" customWidth="1"/>
    <col min="10" max="10" width="35.6640625" style="1" customWidth="1"/>
    <col min="11" max="11" width="20.6640625" style="1" customWidth="1"/>
    <col min="12" max="12" width="21.88671875" style="1" customWidth="1"/>
    <col min="13" max="13" width="43.88671875" style="1" customWidth="1"/>
    <col min="14" max="14" width="6.88671875" style="1" customWidth="1"/>
    <col min="15" max="15" width="10.5546875" style="1" customWidth="1"/>
    <col min="16" max="16" width="39.5546875" style="1" customWidth="1"/>
    <col min="17" max="17" width="29.33203125" style="1" customWidth="1"/>
    <col min="18" max="16384" width="20.6640625" style="1"/>
  </cols>
  <sheetData>
    <row r="1" spans="1:17" ht="14.4">
      <c r="A1" s="222"/>
      <c r="B1" s="222"/>
      <c r="C1" s="222"/>
      <c r="D1" s="222"/>
      <c r="E1" s="222"/>
      <c r="F1" s="222"/>
      <c r="G1" s="222"/>
      <c r="H1" s="222"/>
      <c r="I1" s="222"/>
      <c r="J1" s="222"/>
      <c r="K1" s="222"/>
      <c r="L1" s="222"/>
      <c r="M1" s="222"/>
      <c r="N1" s="222"/>
      <c r="O1" s="222"/>
      <c r="P1" s="222"/>
      <c r="Q1" s="16"/>
    </row>
    <row r="2" spans="1:17" ht="15.6">
      <c r="A2" s="283" t="s">
        <v>10</v>
      </c>
      <c r="B2" s="283"/>
      <c r="C2" s="283"/>
      <c r="D2" s="283"/>
      <c r="E2" s="283"/>
      <c r="F2" s="283"/>
      <c r="G2" s="283"/>
      <c r="H2" s="283"/>
      <c r="I2" s="283"/>
      <c r="J2" s="283"/>
      <c r="K2" s="283"/>
      <c r="L2" s="283"/>
      <c r="M2" s="283"/>
      <c r="N2" s="26"/>
      <c r="O2" s="26"/>
      <c r="P2" s="26"/>
      <c r="Q2" s="26"/>
    </row>
    <row r="3" spans="1:17">
      <c r="A3" s="284" t="s">
        <v>11</v>
      </c>
      <c r="B3" s="284"/>
      <c r="C3" s="284"/>
      <c r="D3" s="284"/>
      <c r="E3" s="284"/>
      <c r="F3" s="284"/>
      <c r="G3" s="284"/>
      <c r="H3" s="284"/>
      <c r="I3" s="284"/>
      <c r="J3" s="284"/>
      <c r="K3" s="284"/>
      <c r="L3" s="284"/>
      <c r="M3" s="284"/>
      <c r="N3" s="27"/>
      <c r="O3" s="27"/>
      <c r="P3" s="27"/>
      <c r="Q3" s="27"/>
    </row>
    <row r="4" spans="1:17" ht="21">
      <c r="A4" s="285" t="s">
        <v>144</v>
      </c>
      <c r="B4" s="285"/>
      <c r="C4" s="285"/>
      <c r="D4" s="285"/>
      <c r="E4" s="285"/>
      <c r="F4" s="285"/>
      <c r="G4" s="285"/>
      <c r="H4" s="285"/>
      <c r="I4" s="285"/>
      <c r="J4" s="285"/>
      <c r="K4" s="285"/>
      <c r="L4" s="285"/>
      <c r="M4" s="285"/>
      <c r="N4" s="28"/>
      <c r="O4" s="28"/>
      <c r="P4" s="28"/>
      <c r="Q4" s="28"/>
    </row>
    <row r="5" spans="1:17" ht="21">
      <c r="A5" s="285" t="s">
        <v>12</v>
      </c>
      <c r="B5" s="285"/>
      <c r="C5" s="285"/>
      <c r="D5" s="285"/>
      <c r="E5" s="285"/>
      <c r="F5" s="285"/>
      <c r="G5" s="285"/>
      <c r="H5" s="285"/>
      <c r="I5" s="285"/>
      <c r="J5" s="285"/>
      <c r="K5" s="285"/>
      <c r="L5" s="285"/>
      <c r="M5" s="285"/>
      <c r="N5" s="28"/>
      <c r="O5" s="28"/>
      <c r="P5" s="28"/>
      <c r="Q5" s="28"/>
    </row>
    <row r="6" spans="1:17" ht="21.6" thickBot="1">
      <c r="A6" s="17"/>
      <c r="B6" s="18"/>
      <c r="C6" s="18"/>
      <c r="D6" s="19"/>
      <c r="E6" s="19"/>
      <c r="F6" s="19"/>
      <c r="G6" s="19"/>
      <c r="H6" s="19"/>
      <c r="I6" s="20"/>
      <c r="J6" s="20"/>
      <c r="K6" s="170"/>
      <c r="L6" s="20"/>
      <c r="M6" s="21"/>
      <c r="N6" s="21"/>
      <c r="O6" s="21"/>
      <c r="P6" s="19"/>
      <c r="Q6" s="16"/>
    </row>
    <row r="7" spans="1:17" ht="33" customHeight="1" thickBot="1">
      <c r="A7" s="289" t="s">
        <v>13</v>
      </c>
      <c r="B7" s="290"/>
      <c r="C7" s="290"/>
      <c r="D7" s="290"/>
      <c r="E7" s="290"/>
      <c r="F7" s="290"/>
      <c r="G7" s="290"/>
      <c r="H7" s="290"/>
      <c r="I7" s="290"/>
      <c r="J7" s="290"/>
      <c r="K7" s="290"/>
      <c r="L7" s="290"/>
      <c r="M7" s="291"/>
      <c r="N7" s="25"/>
      <c r="O7" s="277" t="s">
        <v>153</v>
      </c>
      <c r="P7" s="278"/>
    </row>
    <row r="8" spans="1:17" ht="24" customHeight="1">
      <c r="A8" s="286" t="s">
        <v>108</v>
      </c>
      <c r="B8" s="287"/>
      <c r="C8" s="287"/>
      <c r="D8" s="288"/>
      <c r="E8" s="232" t="s">
        <v>109</v>
      </c>
      <c r="F8" s="233"/>
      <c r="G8" s="233"/>
      <c r="H8" s="234"/>
      <c r="I8" s="229" t="s">
        <v>110</v>
      </c>
      <c r="J8" s="230"/>
      <c r="K8" s="231"/>
      <c r="L8" s="279" t="s">
        <v>154</v>
      </c>
      <c r="M8" s="280"/>
      <c r="N8" s="24"/>
      <c r="O8" s="9" t="s">
        <v>5</v>
      </c>
      <c r="P8" s="10" t="s">
        <v>3</v>
      </c>
      <c r="Q8" s="23"/>
    </row>
    <row r="9" spans="1:17" ht="27" customHeight="1" thickBot="1">
      <c r="A9" s="266"/>
      <c r="B9" s="267"/>
      <c r="C9" s="267"/>
      <c r="D9" s="268"/>
      <c r="E9" s="260"/>
      <c r="F9" s="261"/>
      <c r="G9" s="261"/>
      <c r="H9" s="262"/>
      <c r="I9" s="241"/>
      <c r="J9" s="242"/>
      <c r="K9" s="243"/>
      <c r="L9" s="281" t="s">
        <v>140</v>
      </c>
      <c r="M9" s="282"/>
      <c r="N9" s="24"/>
      <c r="O9" s="9" t="s">
        <v>6</v>
      </c>
      <c r="P9" s="11" t="s">
        <v>2</v>
      </c>
      <c r="Q9" s="23"/>
    </row>
    <row r="10" spans="1:17" ht="26.25" customHeight="1">
      <c r="A10" s="225"/>
      <c r="B10" s="225"/>
      <c r="C10" s="225"/>
      <c r="D10" s="225"/>
      <c r="E10" s="225"/>
      <c r="F10" s="225"/>
      <c r="G10" s="225"/>
      <c r="H10" s="225"/>
      <c r="I10" s="225"/>
      <c r="J10" s="225"/>
      <c r="K10" s="225"/>
      <c r="L10" s="225"/>
      <c r="M10" s="225"/>
      <c r="N10" s="225"/>
      <c r="O10" s="9" t="s">
        <v>8</v>
      </c>
      <c r="P10" s="12" t="s">
        <v>7</v>
      </c>
      <c r="Q10" s="22"/>
    </row>
    <row r="11" spans="1:17" ht="21.6" thickBot="1">
      <c r="A11" s="3"/>
      <c r="B11" s="5"/>
      <c r="C11" s="5"/>
      <c r="D11" s="3"/>
      <c r="E11" s="3"/>
      <c r="F11" s="3"/>
      <c r="G11" s="3"/>
      <c r="O11" s="58" t="s">
        <v>103</v>
      </c>
      <c r="P11" s="60" t="s">
        <v>98</v>
      </c>
    </row>
    <row r="12" spans="1:17" ht="30.75" customHeight="1">
      <c r="A12" s="238" t="s">
        <v>57</v>
      </c>
      <c r="B12" s="239"/>
      <c r="C12" s="239"/>
      <c r="D12" s="239"/>
      <c r="E12" s="239"/>
      <c r="F12" s="239"/>
      <c r="G12" s="240"/>
      <c r="H12" s="235" t="s">
        <v>24</v>
      </c>
      <c r="I12" s="236"/>
      <c r="J12" s="237"/>
      <c r="K12" s="257" t="s">
        <v>22</v>
      </c>
      <c r="L12" s="258"/>
      <c r="M12" s="259"/>
      <c r="N12" s="8"/>
      <c r="O12" s="58" t="s">
        <v>100</v>
      </c>
      <c r="P12" s="59" t="s">
        <v>104</v>
      </c>
    </row>
    <row r="13" spans="1:17" ht="87" customHeight="1" thickBot="1">
      <c r="A13" s="49" t="s">
        <v>0</v>
      </c>
      <c r="B13" s="50" t="s">
        <v>25</v>
      </c>
      <c r="C13" s="50" t="s">
        <v>1</v>
      </c>
      <c r="D13" s="50" t="s">
        <v>27</v>
      </c>
      <c r="E13" s="30" t="s">
        <v>28</v>
      </c>
      <c r="F13" s="50" t="s">
        <v>26</v>
      </c>
      <c r="G13" s="51" t="s">
        <v>56</v>
      </c>
      <c r="H13" s="46" t="s">
        <v>155</v>
      </c>
      <c r="I13" s="47" t="s">
        <v>156</v>
      </c>
      <c r="J13" s="48" t="s">
        <v>157</v>
      </c>
      <c r="K13" s="44" t="s">
        <v>23</v>
      </c>
      <c r="L13" s="52" t="s">
        <v>58</v>
      </c>
      <c r="M13" s="45" t="s">
        <v>9</v>
      </c>
      <c r="N13" s="8"/>
    </row>
    <row r="14" spans="1:17" ht="24" customHeight="1" thickBot="1">
      <c r="A14" s="263" t="s">
        <v>29</v>
      </c>
      <c r="B14" s="264"/>
      <c r="C14" s="264"/>
      <c r="D14" s="264"/>
      <c r="E14" s="264"/>
      <c r="F14" s="264"/>
      <c r="G14" s="264"/>
      <c r="H14" s="264"/>
      <c r="I14" s="264"/>
      <c r="J14" s="264"/>
      <c r="K14" s="264"/>
      <c r="L14" s="264"/>
      <c r="M14" s="265"/>
      <c r="N14" s="8"/>
    </row>
    <row r="15" spans="1:17" ht="93.75" customHeight="1" thickBot="1">
      <c r="A15" s="67">
        <v>1</v>
      </c>
      <c r="B15" s="68" t="s">
        <v>14</v>
      </c>
      <c r="C15" s="69" t="s">
        <v>59</v>
      </c>
      <c r="D15" s="70" t="s">
        <v>77</v>
      </c>
      <c r="E15" s="109">
        <v>3</v>
      </c>
      <c r="F15" s="134" t="s">
        <v>111</v>
      </c>
      <c r="G15" s="135">
        <v>2</v>
      </c>
      <c r="H15" s="200"/>
      <c r="I15" s="71"/>
      <c r="J15" s="72"/>
      <c r="K15" s="171" t="s">
        <v>98</v>
      </c>
      <c r="L15" s="73">
        <v>1.5</v>
      </c>
      <c r="M15" s="74"/>
      <c r="N15" s="8"/>
    </row>
    <row r="16" spans="1:17" ht="157.5" customHeight="1" thickBot="1">
      <c r="A16" s="67">
        <v>2</v>
      </c>
      <c r="B16" s="75" t="s">
        <v>15</v>
      </c>
      <c r="C16" s="75" t="s">
        <v>60</v>
      </c>
      <c r="D16" s="70" t="s">
        <v>82</v>
      </c>
      <c r="E16" s="109">
        <v>7</v>
      </c>
      <c r="F16" s="134" t="s">
        <v>112</v>
      </c>
      <c r="G16" s="135">
        <v>9</v>
      </c>
      <c r="H16" s="201"/>
      <c r="I16" s="71"/>
      <c r="J16" s="72"/>
      <c r="K16" s="171" t="s">
        <v>98</v>
      </c>
      <c r="L16" s="73">
        <v>2</v>
      </c>
      <c r="M16" s="74"/>
      <c r="N16" s="29"/>
    </row>
    <row r="17" spans="1:16" s="6" customFormat="1" ht="192" thickBot="1">
      <c r="A17" s="67">
        <v>3</v>
      </c>
      <c r="B17" s="76" t="s">
        <v>105</v>
      </c>
      <c r="C17" s="75" t="s">
        <v>61</v>
      </c>
      <c r="D17" s="77" t="s">
        <v>78</v>
      </c>
      <c r="E17" s="110">
        <v>7</v>
      </c>
      <c r="F17" s="134" t="s">
        <v>113</v>
      </c>
      <c r="G17" s="135">
        <v>1</v>
      </c>
      <c r="H17" s="202" t="s">
        <v>3</v>
      </c>
      <c r="I17" s="158">
        <v>43192</v>
      </c>
      <c r="J17" s="72" t="s">
        <v>141</v>
      </c>
      <c r="K17" s="171" t="s">
        <v>2</v>
      </c>
      <c r="L17" s="73">
        <v>3.5</v>
      </c>
      <c r="M17" s="74" t="s">
        <v>145</v>
      </c>
      <c r="N17" s="13"/>
    </row>
    <row r="18" spans="1:16" s="6" customFormat="1" ht="36">
      <c r="A18" s="226">
        <v>4</v>
      </c>
      <c r="B18" s="78" t="s">
        <v>146</v>
      </c>
      <c r="C18" s="244" t="s">
        <v>81</v>
      </c>
      <c r="D18" s="244" t="s">
        <v>80</v>
      </c>
      <c r="E18" s="79">
        <v>3</v>
      </c>
      <c r="F18" s="136"/>
      <c r="G18" s="137"/>
      <c r="H18" s="203"/>
      <c r="I18" s="122"/>
      <c r="J18" s="80"/>
      <c r="K18" s="318" t="s">
        <v>98</v>
      </c>
      <c r="L18" s="329">
        <v>0.75</v>
      </c>
      <c r="M18" s="162"/>
      <c r="N18" s="13"/>
    </row>
    <row r="19" spans="1:16" s="6" customFormat="1" ht="54">
      <c r="A19" s="227"/>
      <c r="B19" s="61" t="s">
        <v>16</v>
      </c>
      <c r="C19" s="245"/>
      <c r="D19" s="245"/>
      <c r="E19" s="218">
        <v>1</v>
      </c>
      <c r="F19" s="138" t="s">
        <v>112</v>
      </c>
      <c r="G19" s="139"/>
      <c r="H19" s="204"/>
      <c r="I19" s="213"/>
      <c r="J19" s="207"/>
      <c r="K19" s="319"/>
      <c r="L19" s="330"/>
      <c r="M19" s="163"/>
      <c r="N19" s="13"/>
    </row>
    <row r="20" spans="1:16" s="6" customFormat="1" ht="62.25" customHeight="1" thickBot="1">
      <c r="A20" s="228"/>
      <c r="B20" s="62" t="s">
        <v>17</v>
      </c>
      <c r="C20" s="246"/>
      <c r="D20" s="246"/>
      <c r="E20" s="219">
        <v>2</v>
      </c>
      <c r="F20" s="140" t="s">
        <v>112</v>
      </c>
      <c r="G20" s="141">
        <v>11</v>
      </c>
      <c r="H20" s="205"/>
      <c r="I20" s="123"/>
      <c r="J20" s="207"/>
      <c r="K20" s="172" t="s">
        <v>98</v>
      </c>
      <c r="L20" s="161">
        <v>1.5</v>
      </c>
      <c r="M20" s="163" t="s">
        <v>161</v>
      </c>
      <c r="N20" s="13"/>
    </row>
    <row r="21" spans="1:16" s="6" customFormat="1" ht="22.8">
      <c r="A21" s="226">
        <v>5</v>
      </c>
      <c r="B21" s="81" t="s">
        <v>18</v>
      </c>
      <c r="C21" s="244" t="s">
        <v>62</v>
      </c>
      <c r="D21" s="244" t="s">
        <v>79</v>
      </c>
      <c r="E21" s="79">
        <v>10</v>
      </c>
      <c r="F21" s="136"/>
      <c r="G21" s="142"/>
      <c r="H21" s="203"/>
      <c r="I21" s="122"/>
      <c r="J21" s="80"/>
      <c r="K21" s="318" t="s">
        <v>98</v>
      </c>
      <c r="L21" s="329">
        <v>3.75</v>
      </c>
      <c r="M21" s="162"/>
      <c r="N21" s="13"/>
    </row>
    <row r="22" spans="1:16" s="6" customFormat="1" ht="54">
      <c r="A22" s="227"/>
      <c r="B22" s="33" t="s">
        <v>19</v>
      </c>
      <c r="C22" s="245"/>
      <c r="D22" s="245"/>
      <c r="E22" s="218">
        <v>5</v>
      </c>
      <c r="F22" s="138" t="s">
        <v>112</v>
      </c>
      <c r="G22" s="143">
        <v>1</v>
      </c>
      <c r="H22" s="204"/>
      <c r="I22" s="124"/>
      <c r="J22" s="125"/>
      <c r="K22" s="319"/>
      <c r="L22" s="330"/>
      <c r="M22" s="163" t="s">
        <v>162</v>
      </c>
      <c r="N22" s="13"/>
    </row>
    <row r="23" spans="1:16" s="6" customFormat="1" ht="45" customHeight="1">
      <c r="A23" s="227"/>
      <c r="B23" s="34" t="s">
        <v>20</v>
      </c>
      <c r="C23" s="245"/>
      <c r="D23" s="245"/>
      <c r="E23" s="220">
        <v>2</v>
      </c>
      <c r="F23" s="144" t="s">
        <v>114</v>
      </c>
      <c r="G23" s="145">
        <v>1</v>
      </c>
      <c r="H23" s="206"/>
      <c r="I23" s="126"/>
      <c r="J23" s="127" t="s">
        <v>147</v>
      </c>
      <c r="K23" s="173" t="s">
        <v>97</v>
      </c>
      <c r="L23" s="160">
        <v>2</v>
      </c>
      <c r="M23" s="163"/>
      <c r="N23" s="13"/>
    </row>
    <row r="24" spans="1:16" s="6" customFormat="1" ht="85.5" customHeight="1" thickBot="1">
      <c r="A24" s="228"/>
      <c r="B24" s="53" t="s">
        <v>21</v>
      </c>
      <c r="C24" s="246"/>
      <c r="D24" s="246"/>
      <c r="E24" s="219">
        <v>3</v>
      </c>
      <c r="F24" s="140" t="s">
        <v>113</v>
      </c>
      <c r="G24" s="146">
        <v>1</v>
      </c>
      <c r="H24" s="205"/>
      <c r="I24" s="123" t="s">
        <v>143</v>
      </c>
      <c r="J24" s="56" t="s">
        <v>142</v>
      </c>
      <c r="K24" s="172" t="s">
        <v>97</v>
      </c>
      <c r="L24" s="208">
        <v>3</v>
      </c>
      <c r="M24" s="163"/>
      <c r="N24" s="13"/>
    </row>
    <row r="25" spans="1:16" s="6" customFormat="1" ht="28.5" customHeight="1" thickBot="1">
      <c r="A25" s="253" t="s">
        <v>30</v>
      </c>
      <c r="B25" s="254"/>
      <c r="C25" s="254"/>
      <c r="D25" s="254"/>
      <c r="E25" s="254"/>
      <c r="F25" s="255"/>
      <c r="G25" s="254"/>
      <c r="H25" s="254"/>
      <c r="I25" s="254"/>
      <c r="J25" s="254"/>
      <c r="K25" s="254"/>
      <c r="L25" s="254"/>
      <c r="M25" s="256"/>
      <c r="N25" s="14"/>
      <c r="O25" s="7"/>
      <c r="P25" s="7"/>
    </row>
    <row r="26" spans="1:16" s="6" customFormat="1" ht="124.5" customHeight="1" thickBot="1">
      <c r="A26" s="67">
        <v>6</v>
      </c>
      <c r="B26" s="76" t="s">
        <v>31</v>
      </c>
      <c r="C26" s="76" t="s">
        <v>63</v>
      </c>
      <c r="D26" s="77" t="s">
        <v>83</v>
      </c>
      <c r="E26" s="108">
        <v>8</v>
      </c>
      <c r="F26" s="147" t="s">
        <v>115</v>
      </c>
      <c r="G26" s="147">
        <v>4</v>
      </c>
      <c r="H26" s="153"/>
      <c r="I26" s="153"/>
      <c r="J26" s="82"/>
      <c r="K26" s="174" t="s">
        <v>98</v>
      </c>
      <c r="L26" s="73">
        <v>1</v>
      </c>
      <c r="M26" s="210" t="s">
        <v>171</v>
      </c>
      <c r="N26" s="14"/>
    </row>
    <row r="27" spans="1:16" s="7" customFormat="1" ht="122.4" thickBot="1">
      <c r="A27" s="67">
        <v>7</v>
      </c>
      <c r="B27" s="76" t="s">
        <v>32</v>
      </c>
      <c r="C27" s="76" t="s">
        <v>64</v>
      </c>
      <c r="D27" s="77" t="s">
        <v>84</v>
      </c>
      <c r="E27" s="108">
        <v>7</v>
      </c>
      <c r="F27" s="147" t="s">
        <v>116</v>
      </c>
      <c r="G27" s="147">
        <v>2</v>
      </c>
      <c r="H27" s="153">
        <v>1</v>
      </c>
      <c r="I27" s="216">
        <v>43370</v>
      </c>
      <c r="J27" s="82" t="s">
        <v>163</v>
      </c>
      <c r="K27" s="174" t="s">
        <v>97</v>
      </c>
      <c r="L27" s="73">
        <v>7</v>
      </c>
      <c r="M27" s="210" t="s">
        <v>163</v>
      </c>
      <c r="N27" s="14"/>
      <c r="O27" s="6"/>
      <c r="P27" s="6"/>
    </row>
    <row r="28" spans="1:16" s="6" customFormat="1" ht="70.2" thickBot="1">
      <c r="A28" s="67">
        <v>8</v>
      </c>
      <c r="B28" s="76" t="s">
        <v>33</v>
      </c>
      <c r="C28" s="69" t="s">
        <v>65</v>
      </c>
      <c r="D28" s="77" t="s">
        <v>85</v>
      </c>
      <c r="E28" s="108" t="s">
        <v>100</v>
      </c>
      <c r="F28" s="147" t="s">
        <v>100</v>
      </c>
      <c r="G28" s="147" t="s">
        <v>100</v>
      </c>
      <c r="H28" s="153" t="s">
        <v>100</v>
      </c>
      <c r="I28" s="153" t="s">
        <v>100</v>
      </c>
      <c r="J28" s="153" t="s">
        <v>100</v>
      </c>
      <c r="K28" s="174" t="s">
        <v>100</v>
      </c>
      <c r="L28" s="73"/>
      <c r="M28" s="83"/>
      <c r="N28" s="15"/>
    </row>
    <row r="29" spans="1:16" s="6" customFormat="1" ht="24" customHeight="1" thickBot="1">
      <c r="A29" s="263" t="s">
        <v>34</v>
      </c>
      <c r="B29" s="264"/>
      <c r="C29" s="264"/>
      <c r="D29" s="264"/>
      <c r="E29" s="264"/>
      <c r="F29" s="264"/>
      <c r="G29" s="264"/>
      <c r="H29" s="264"/>
      <c r="I29" s="264"/>
      <c r="J29" s="264"/>
      <c r="K29" s="264"/>
      <c r="L29" s="264"/>
      <c r="M29" s="265"/>
      <c r="N29" s="15"/>
    </row>
    <row r="30" spans="1:16" s="6" customFormat="1" ht="33.75" customHeight="1">
      <c r="A30" s="298">
        <v>9</v>
      </c>
      <c r="B30" s="84" t="s">
        <v>35</v>
      </c>
      <c r="C30" s="247" t="s">
        <v>66</v>
      </c>
      <c r="D30" s="250" t="s">
        <v>102</v>
      </c>
      <c r="E30" s="38">
        <v>7</v>
      </c>
      <c r="F30" s="148"/>
      <c r="G30" s="148"/>
      <c r="H30" s="119"/>
      <c r="I30" s="119"/>
      <c r="J30" s="63"/>
      <c r="K30" s="320" t="s">
        <v>99</v>
      </c>
      <c r="L30" s="164"/>
      <c r="M30" s="167"/>
      <c r="N30" s="15"/>
    </row>
    <row r="31" spans="1:16" s="6" customFormat="1" ht="55.5" customHeight="1">
      <c r="A31" s="299"/>
      <c r="B31" s="54" t="s">
        <v>44</v>
      </c>
      <c r="C31" s="248"/>
      <c r="D31" s="251"/>
      <c r="E31" s="128">
        <v>2</v>
      </c>
      <c r="F31" s="149" t="s">
        <v>113</v>
      </c>
      <c r="G31" s="149">
        <v>1</v>
      </c>
      <c r="H31" s="120"/>
      <c r="I31" s="120"/>
      <c r="J31" s="121"/>
      <c r="K31" s="321"/>
      <c r="L31" s="159">
        <v>0</v>
      </c>
      <c r="M31" s="163" t="s">
        <v>148</v>
      </c>
      <c r="N31" s="14"/>
    </row>
    <row r="32" spans="1:16" s="6" customFormat="1" ht="51" customHeight="1">
      <c r="A32" s="299"/>
      <c r="B32" s="54" t="s">
        <v>45</v>
      </c>
      <c r="C32" s="248"/>
      <c r="D32" s="251"/>
      <c r="E32" s="129">
        <v>1</v>
      </c>
      <c r="F32" s="150" t="s">
        <v>111</v>
      </c>
      <c r="G32" s="157">
        <v>2</v>
      </c>
      <c r="H32" s="130"/>
      <c r="I32" s="130"/>
      <c r="J32" s="131"/>
      <c r="K32" s="176" t="s">
        <v>98</v>
      </c>
      <c r="L32" s="159">
        <v>0</v>
      </c>
      <c r="M32" s="163" t="s">
        <v>148</v>
      </c>
      <c r="N32" s="15"/>
    </row>
    <row r="33" spans="1:49" s="6" customFormat="1" ht="24.75" customHeight="1">
      <c r="A33" s="299"/>
      <c r="B33" s="269" t="s">
        <v>46</v>
      </c>
      <c r="C33" s="248"/>
      <c r="D33" s="251"/>
      <c r="E33" s="223">
        <v>4</v>
      </c>
      <c r="F33" s="271" t="s">
        <v>117</v>
      </c>
      <c r="G33" s="271">
        <v>2</v>
      </c>
      <c r="H33" s="273"/>
      <c r="I33" s="273"/>
      <c r="J33" s="273"/>
      <c r="K33" s="275" t="s">
        <v>98</v>
      </c>
      <c r="L33" s="165"/>
      <c r="M33" s="168"/>
      <c r="N33" s="15"/>
    </row>
    <row r="34" spans="1:49" s="6" customFormat="1" ht="53.25" customHeight="1" thickBot="1">
      <c r="A34" s="300"/>
      <c r="B34" s="270"/>
      <c r="C34" s="249"/>
      <c r="D34" s="252"/>
      <c r="E34" s="224"/>
      <c r="F34" s="272"/>
      <c r="G34" s="272"/>
      <c r="H34" s="274"/>
      <c r="I34" s="274"/>
      <c r="J34" s="274"/>
      <c r="K34" s="276"/>
      <c r="L34" s="166">
        <v>2</v>
      </c>
      <c r="M34" s="169"/>
      <c r="N34" s="14"/>
    </row>
    <row r="35" spans="1:49" s="6" customFormat="1" ht="28.2">
      <c r="A35" s="226">
        <v>10</v>
      </c>
      <c r="B35" s="85" t="s">
        <v>36</v>
      </c>
      <c r="C35" s="250" t="s">
        <v>67</v>
      </c>
      <c r="D35" s="296" t="s">
        <v>87</v>
      </c>
      <c r="E35" s="38">
        <v>8</v>
      </c>
      <c r="F35" s="148"/>
      <c r="G35" s="148"/>
      <c r="H35" s="119"/>
      <c r="I35" s="119"/>
      <c r="J35" s="63"/>
      <c r="K35" s="322" t="s">
        <v>97</v>
      </c>
      <c r="L35" s="164"/>
      <c r="M35" s="167"/>
      <c r="N35" s="14"/>
      <c r="O35" s="7"/>
      <c r="P35" s="7"/>
    </row>
    <row r="36" spans="1:49" s="6" customFormat="1" ht="36">
      <c r="A36" s="227"/>
      <c r="B36" s="36" t="s">
        <v>50</v>
      </c>
      <c r="C36" s="251"/>
      <c r="D36" s="297"/>
      <c r="E36" s="223">
        <v>3</v>
      </c>
      <c r="F36" s="151" t="s">
        <v>114</v>
      </c>
      <c r="G36" s="151">
        <v>1</v>
      </c>
      <c r="H36" s="132"/>
      <c r="I36" s="132"/>
      <c r="J36" s="133" t="s">
        <v>158</v>
      </c>
      <c r="K36" s="323"/>
      <c r="L36" s="165">
        <v>3</v>
      </c>
      <c r="M36" s="168"/>
      <c r="N36" s="15"/>
      <c r="O36" s="7"/>
      <c r="P36" s="7"/>
    </row>
    <row r="37" spans="1:49" s="7" customFormat="1" ht="54.75" customHeight="1">
      <c r="A37" s="227"/>
      <c r="B37" s="37" t="s">
        <v>49</v>
      </c>
      <c r="C37" s="251"/>
      <c r="D37" s="297"/>
      <c r="E37" s="301"/>
      <c r="F37" s="149" t="s">
        <v>100</v>
      </c>
      <c r="G37" s="149" t="s">
        <v>100</v>
      </c>
      <c r="H37" s="154" t="s">
        <v>100</v>
      </c>
      <c r="I37" s="154" t="s">
        <v>100</v>
      </c>
      <c r="J37" s="154" t="s">
        <v>100</v>
      </c>
      <c r="K37" s="175" t="s">
        <v>100</v>
      </c>
      <c r="L37" s="165"/>
      <c r="M37" s="168"/>
      <c r="N37" s="15"/>
      <c r="O37" s="6"/>
      <c r="P37" s="6"/>
    </row>
    <row r="38" spans="1:49" s="7" customFormat="1" ht="105.75" customHeight="1">
      <c r="A38" s="227"/>
      <c r="B38" s="35" t="s">
        <v>47</v>
      </c>
      <c r="C38" s="251"/>
      <c r="D38" s="297"/>
      <c r="E38" s="129">
        <v>2</v>
      </c>
      <c r="F38" s="150" t="s">
        <v>113</v>
      </c>
      <c r="G38" s="150">
        <v>1</v>
      </c>
      <c r="H38" s="130"/>
      <c r="I38" s="130"/>
      <c r="J38" s="131"/>
      <c r="K38" s="176" t="s">
        <v>99</v>
      </c>
      <c r="L38" s="159">
        <v>0</v>
      </c>
      <c r="M38" s="163" t="s">
        <v>148</v>
      </c>
      <c r="N38" s="14"/>
      <c r="O38" s="6"/>
      <c r="P38" s="6"/>
    </row>
    <row r="39" spans="1:49" s="6" customFormat="1" ht="110.25" customHeight="1" thickBot="1">
      <c r="A39" s="227"/>
      <c r="B39" s="66" t="s">
        <v>48</v>
      </c>
      <c r="C39" s="251"/>
      <c r="D39" s="297"/>
      <c r="E39" s="221">
        <v>3</v>
      </c>
      <c r="F39" s="152" t="s">
        <v>118</v>
      </c>
      <c r="G39" s="152">
        <v>2</v>
      </c>
      <c r="H39" s="215">
        <v>1</v>
      </c>
      <c r="I39" s="214">
        <v>43371</v>
      </c>
      <c r="J39" s="65" t="s">
        <v>167</v>
      </c>
      <c r="K39" s="177" t="s">
        <v>97</v>
      </c>
      <c r="L39" s="159">
        <v>3</v>
      </c>
      <c r="M39" s="163" t="s">
        <v>164</v>
      </c>
      <c r="N39" s="14"/>
    </row>
    <row r="40" spans="1:49" s="6" customFormat="1" ht="27.75" customHeight="1">
      <c r="A40" s="309">
        <v>11</v>
      </c>
      <c r="B40" s="117" t="s">
        <v>106</v>
      </c>
      <c r="C40" s="112"/>
      <c r="D40" s="107"/>
      <c r="E40" s="113">
        <v>7</v>
      </c>
      <c r="F40" s="148"/>
      <c r="G40" s="148"/>
      <c r="H40" s="310">
        <v>1</v>
      </c>
      <c r="I40" s="327">
        <v>43347</v>
      </c>
      <c r="J40" s="310" t="s">
        <v>165</v>
      </c>
      <c r="K40" s="322" t="s">
        <v>97</v>
      </c>
      <c r="L40" s="307">
        <v>4</v>
      </c>
      <c r="M40" s="305" t="s">
        <v>165</v>
      </c>
      <c r="N40" s="14"/>
    </row>
    <row r="41" spans="1:49" s="6" customFormat="1" ht="90" customHeight="1" thickBot="1">
      <c r="A41" s="294"/>
      <c r="B41" s="118" t="s">
        <v>107</v>
      </c>
      <c r="C41" s="303" t="s">
        <v>68</v>
      </c>
      <c r="D41" s="64" t="s">
        <v>88</v>
      </c>
      <c r="E41" s="128">
        <v>4</v>
      </c>
      <c r="F41" s="155" t="s">
        <v>118</v>
      </c>
      <c r="G41" s="149">
        <v>2</v>
      </c>
      <c r="H41" s="311"/>
      <c r="I41" s="328"/>
      <c r="J41" s="311"/>
      <c r="K41" s="321"/>
      <c r="L41" s="308"/>
      <c r="M41" s="306"/>
      <c r="N41" s="14"/>
    </row>
    <row r="42" spans="1:49" s="6" customFormat="1" ht="68.25" customHeight="1" thickBot="1">
      <c r="A42" s="295"/>
      <c r="B42" s="89" t="s">
        <v>37</v>
      </c>
      <c r="C42" s="304"/>
      <c r="D42" s="90" t="s">
        <v>89</v>
      </c>
      <c r="E42" s="86">
        <v>3</v>
      </c>
      <c r="F42" s="156" t="s">
        <v>112</v>
      </c>
      <c r="G42" s="156">
        <v>1</v>
      </c>
      <c r="H42" s="91"/>
      <c r="I42" s="91"/>
      <c r="J42" s="91"/>
      <c r="K42" s="178" t="s">
        <v>98</v>
      </c>
      <c r="L42" s="111">
        <v>1.5</v>
      </c>
      <c r="M42" s="167" t="s">
        <v>172</v>
      </c>
      <c r="N42" s="14"/>
    </row>
    <row r="43" spans="1:49" s="32" customFormat="1" ht="111" customHeight="1" thickBot="1">
      <c r="A43" s="93">
        <v>12</v>
      </c>
      <c r="B43" s="68" t="s">
        <v>38</v>
      </c>
      <c r="C43" s="94" t="s">
        <v>69</v>
      </c>
      <c r="D43" s="94" t="s">
        <v>91</v>
      </c>
      <c r="E43" s="114">
        <v>3</v>
      </c>
      <c r="F43" s="95" t="s">
        <v>113</v>
      </c>
      <c r="G43" s="95">
        <v>1</v>
      </c>
      <c r="H43" s="96"/>
      <c r="I43" s="96"/>
      <c r="J43" s="96"/>
      <c r="K43" s="97" t="s">
        <v>99</v>
      </c>
      <c r="L43" s="98">
        <v>0</v>
      </c>
      <c r="M43" s="167" t="s">
        <v>148</v>
      </c>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row>
    <row r="44" spans="1:49" s="32" customFormat="1" ht="93" customHeight="1" thickBot="1">
      <c r="A44" s="93">
        <v>13</v>
      </c>
      <c r="B44" s="76" t="s">
        <v>39</v>
      </c>
      <c r="C44" s="94" t="s">
        <v>86</v>
      </c>
      <c r="D44" s="94" t="s">
        <v>90</v>
      </c>
      <c r="E44" s="114">
        <v>3</v>
      </c>
      <c r="F44" s="95" t="s">
        <v>119</v>
      </c>
      <c r="G44" s="95">
        <v>1</v>
      </c>
      <c r="H44" s="96"/>
      <c r="I44" s="96"/>
      <c r="J44" s="96" t="s">
        <v>168</v>
      </c>
      <c r="K44" s="97" t="s">
        <v>98</v>
      </c>
      <c r="L44" s="98">
        <v>0</v>
      </c>
      <c r="M44" s="99" t="s">
        <v>173</v>
      </c>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row>
    <row r="45" spans="1:49" s="32" customFormat="1" ht="72">
      <c r="A45" s="293">
        <v>14</v>
      </c>
      <c r="B45" s="85" t="s">
        <v>40</v>
      </c>
      <c r="C45" s="302" t="s">
        <v>70</v>
      </c>
      <c r="D45" s="302" t="s">
        <v>92</v>
      </c>
      <c r="E45" s="113">
        <v>7</v>
      </c>
      <c r="F45" s="324" t="s">
        <v>119</v>
      </c>
      <c r="G45" s="324">
        <v>1</v>
      </c>
      <c r="H45" s="87"/>
      <c r="I45" s="87"/>
      <c r="J45" s="87"/>
      <c r="K45" s="312" t="s">
        <v>98</v>
      </c>
      <c r="L45" s="315"/>
      <c r="M45" s="88"/>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row>
    <row r="46" spans="1:49" s="32" customFormat="1" ht="22.8">
      <c r="A46" s="294"/>
      <c r="B46" s="39" t="s">
        <v>41</v>
      </c>
      <c r="C46" s="303"/>
      <c r="D46" s="303"/>
      <c r="E46" s="115">
        <v>2</v>
      </c>
      <c r="F46" s="325"/>
      <c r="G46" s="325"/>
      <c r="H46" s="57"/>
      <c r="I46" s="57"/>
      <c r="J46" s="57"/>
      <c r="K46" s="313"/>
      <c r="L46" s="316"/>
      <c r="M46" s="100"/>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row>
    <row r="47" spans="1:49" s="32" customFormat="1" ht="36">
      <c r="A47" s="294"/>
      <c r="B47" s="40" t="s">
        <v>42</v>
      </c>
      <c r="C47" s="303"/>
      <c r="D47" s="303"/>
      <c r="E47" s="115">
        <v>2</v>
      </c>
      <c r="F47" s="325"/>
      <c r="G47" s="325"/>
      <c r="H47" s="57"/>
      <c r="I47" s="57"/>
      <c r="J47" s="57"/>
      <c r="K47" s="313"/>
      <c r="L47" s="316"/>
      <c r="M47" s="100"/>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row>
    <row r="48" spans="1:49" s="32" customFormat="1" ht="22.8">
      <c r="A48" s="294"/>
      <c r="B48" s="40" t="s">
        <v>43</v>
      </c>
      <c r="C48" s="303"/>
      <c r="D48" s="303"/>
      <c r="E48" s="115">
        <v>1</v>
      </c>
      <c r="F48" s="325"/>
      <c r="G48" s="325"/>
      <c r="H48" s="57"/>
      <c r="I48" s="57"/>
      <c r="J48" s="57"/>
      <c r="K48" s="313"/>
      <c r="L48" s="316"/>
      <c r="M48" s="100"/>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row>
    <row r="49" spans="1:49" s="32" customFormat="1" ht="23.4" thickBot="1">
      <c r="A49" s="295"/>
      <c r="B49" s="101" t="s">
        <v>149</v>
      </c>
      <c r="C49" s="304"/>
      <c r="D49" s="304"/>
      <c r="E49" s="115">
        <v>2</v>
      </c>
      <c r="F49" s="326"/>
      <c r="G49" s="326"/>
      <c r="H49" s="91"/>
      <c r="I49" s="91"/>
      <c r="J49" s="91"/>
      <c r="K49" s="314"/>
      <c r="L49" s="317"/>
      <c r="M49" s="92"/>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row>
    <row r="50" spans="1:49" s="32" customFormat="1" ht="87.6" thickBot="1">
      <c r="A50" s="93">
        <v>15</v>
      </c>
      <c r="B50" s="76" t="s">
        <v>150</v>
      </c>
      <c r="C50" s="94" t="s">
        <v>71</v>
      </c>
      <c r="D50" s="94" t="s">
        <v>93</v>
      </c>
      <c r="E50" s="116">
        <v>5</v>
      </c>
      <c r="F50" s="95" t="s">
        <v>119</v>
      </c>
      <c r="G50" s="95">
        <v>1</v>
      </c>
      <c r="H50" s="96"/>
      <c r="I50" s="96"/>
      <c r="J50" s="96"/>
      <c r="K50" s="97" t="s">
        <v>98</v>
      </c>
      <c r="L50" s="98"/>
      <c r="M50" s="99"/>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row>
    <row r="51" spans="1:49" s="32" customFormat="1" ht="24" customHeight="1" thickBot="1">
      <c r="A51" s="253" t="s">
        <v>55</v>
      </c>
      <c r="B51" s="254"/>
      <c r="C51" s="254"/>
      <c r="D51" s="254"/>
      <c r="E51" s="254"/>
      <c r="F51" s="254"/>
      <c r="G51" s="254"/>
      <c r="H51" s="254"/>
      <c r="I51" s="254"/>
      <c r="J51" s="254"/>
      <c r="K51" s="254"/>
      <c r="L51" s="254"/>
      <c r="M51" s="256"/>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row>
    <row r="52" spans="1:49" s="32" customFormat="1" ht="70.2" thickBot="1">
      <c r="A52" s="93">
        <v>16</v>
      </c>
      <c r="B52" s="76" t="s">
        <v>51</v>
      </c>
      <c r="C52" s="76" t="s">
        <v>72</v>
      </c>
      <c r="D52" s="102" t="s">
        <v>94</v>
      </c>
      <c r="E52" s="114">
        <v>4</v>
      </c>
      <c r="F52" s="95" t="s">
        <v>120</v>
      </c>
      <c r="G52" s="95">
        <v>1</v>
      </c>
      <c r="H52" s="103">
        <v>1</v>
      </c>
      <c r="I52" s="217">
        <v>43665</v>
      </c>
      <c r="J52" s="103" t="s">
        <v>166</v>
      </c>
      <c r="K52" s="97" t="s">
        <v>2</v>
      </c>
      <c r="L52" s="97">
        <v>2</v>
      </c>
      <c r="M52" s="104" t="s">
        <v>166</v>
      </c>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row>
    <row r="53" spans="1:49" s="32" customFormat="1" ht="36.6" thickBot="1">
      <c r="A53" s="93">
        <v>17</v>
      </c>
      <c r="B53" s="76" t="s">
        <v>52</v>
      </c>
      <c r="C53" s="76" t="s">
        <v>73</v>
      </c>
      <c r="D53" s="102" t="s">
        <v>95</v>
      </c>
      <c r="E53" s="114">
        <v>6</v>
      </c>
      <c r="F53" s="95" t="s">
        <v>112</v>
      </c>
      <c r="G53" s="95">
        <v>12</v>
      </c>
      <c r="H53" s="103"/>
      <c r="I53" s="103"/>
      <c r="J53" s="103"/>
      <c r="K53" s="97" t="s">
        <v>98</v>
      </c>
      <c r="L53" s="97">
        <v>3</v>
      </c>
      <c r="M53" s="167" t="s">
        <v>160</v>
      </c>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row>
    <row r="54" spans="1:49" s="32" customFormat="1" ht="226.8" thickBot="1">
      <c r="A54" s="93">
        <v>18</v>
      </c>
      <c r="B54" s="76" t="s">
        <v>53</v>
      </c>
      <c r="C54" s="105" t="s">
        <v>74</v>
      </c>
      <c r="D54" s="102" t="s">
        <v>151</v>
      </c>
      <c r="E54" s="114">
        <v>3</v>
      </c>
      <c r="F54" s="95" t="s">
        <v>112</v>
      </c>
      <c r="G54" s="95" t="s">
        <v>100</v>
      </c>
      <c r="H54" s="103"/>
      <c r="I54" s="103"/>
      <c r="J54" s="103"/>
      <c r="K54" s="97" t="s">
        <v>98</v>
      </c>
      <c r="L54" s="97">
        <v>2.25</v>
      </c>
      <c r="M54" s="167" t="s">
        <v>169</v>
      </c>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row>
    <row r="55" spans="1:49" s="32" customFormat="1" ht="72.599999999999994" thickBot="1">
      <c r="A55" s="93">
        <v>19</v>
      </c>
      <c r="B55" s="76" t="s">
        <v>54</v>
      </c>
      <c r="C55" s="76" t="s">
        <v>75</v>
      </c>
      <c r="D55" s="102" t="s">
        <v>96</v>
      </c>
      <c r="E55" s="114">
        <v>2</v>
      </c>
      <c r="F55" s="95" t="s">
        <v>112</v>
      </c>
      <c r="G55" s="95" t="s">
        <v>100</v>
      </c>
      <c r="H55" s="103"/>
      <c r="I55" s="103"/>
      <c r="J55" s="103"/>
      <c r="K55" s="97" t="s">
        <v>98</v>
      </c>
      <c r="L55" s="97">
        <v>1.5</v>
      </c>
      <c r="M55" s="212" t="s">
        <v>170</v>
      </c>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row>
    <row r="56" spans="1:49" s="32" customFormat="1" ht="155.25" customHeight="1" thickBot="1">
      <c r="A56" s="93">
        <v>20</v>
      </c>
      <c r="B56" s="76" t="s">
        <v>4</v>
      </c>
      <c r="C56" s="76" t="s">
        <v>76</v>
      </c>
      <c r="D56" s="106" t="s">
        <v>152</v>
      </c>
      <c r="E56" s="114" t="s">
        <v>100</v>
      </c>
      <c r="F56" s="95" t="s">
        <v>100</v>
      </c>
      <c r="G56" s="95" t="s">
        <v>100</v>
      </c>
      <c r="H56" s="103" t="s">
        <v>100</v>
      </c>
      <c r="I56" s="103" t="s">
        <v>100</v>
      </c>
      <c r="J56" s="103" t="s">
        <v>100</v>
      </c>
      <c r="K56" s="97" t="s">
        <v>100</v>
      </c>
      <c r="L56" s="97"/>
      <c r="M56" s="211" t="s">
        <v>159</v>
      </c>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row>
    <row r="57" spans="1:49" s="32" customFormat="1" ht="23.25" customHeight="1" thickBot="1">
      <c r="A57" s="41"/>
      <c r="B57" s="42"/>
      <c r="C57" s="42"/>
      <c r="D57" s="42"/>
      <c r="E57" s="42"/>
      <c r="F57" s="42"/>
      <c r="G57" s="42"/>
      <c r="H57" s="292" t="s">
        <v>101</v>
      </c>
      <c r="I57" s="292"/>
      <c r="J57" s="292"/>
      <c r="K57" s="292"/>
      <c r="L57" s="209">
        <f>+L56+L55+L54+L53+L52+L50+L45+L44+L43+L42+L40+L39+L38+L37+L36+L32+L34+L31+L28+L27+L26+L24+L23+L21+L20+L18+L17+L16+L15</f>
        <v>48.25</v>
      </c>
      <c r="M57" s="43"/>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row>
    <row r="58" spans="1:49" s="32" customFormat="1" ht="22.8">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row>
    <row r="59" spans="1:49" s="32" customFormat="1" ht="204"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row>
    <row r="60" spans="1:49" s="32" customFormat="1" ht="153"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row>
    <row r="61" spans="1:49" s="32" customFormat="1" ht="166.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row>
  </sheetData>
  <protectedRanges>
    <protectedRange sqref="D52:F52" name="Actividad 13_4"/>
    <protectedRange sqref="D43:G44" name="Actividad 11_4"/>
    <protectedRange sqref="B40:M40 B39:L39 M42:M43 M53:M55" name="Actividad 10_4"/>
    <protectedRange sqref="B23:M23" name="Actividad 2_4"/>
    <protectedRange sqref="B26:C28" name="Actividad 4_4"/>
    <protectedRange sqref="B32:L32" name="Actividad 6_4"/>
    <protectedRange sqref="B33:M34 B35:J35 L35:M35" name="actividad 7_4"/>
    <protectedRange sqref="K30:M30 B30:J31 L31" name="Actividad 5_4"/>
    <protectedRange sqref="B24:I24 K24:L24" name="Actividad 3_4"/>
    <protectedRange sqref="B15:C22 M24 M31:M32 M38:M39 D18:K18 K20:K21 D19:I20 D21:J22 L18:M22" name="Actividad 1_4"/>
    <protectedRange sqref="I56:L56 I55 K55:L55" name="Actividad 16_2_1"/>
    <protectedRange sqref="K54:L54" name="Actividad 15_2_1"/>
    <protectedRange sqref="K52:L52" name="Actividad 13_2_1"/>
    <protectedRange sqref="I44:M44 I43:L43" name="Actividad 11_2_1"/>
    <protectedRange sqref="H26:L28" name="Actividad 4_2_1"/>
    <protectedRange sqref="H16:I16 I15 I17 K15:L17" name="Actividad 1_2_1"/>
    <protectedRange sqref="K53:L53" name="Actividad 14_2_1"/>
    <protectedRange sqref="K58:M61" name="Actividad 17_2_1"/>
    <protectedRange sqref="N57:O57" name="Actividad 16_3_1"/>
    <protectedRange sqref="N56:O56" name="Actividad 15_3_1"/>
    <protectedRange sqref="N53:O53" name="Actividad 13_3_1"/>
    <protectedRange sqref="N44:O48" name="Actividad 11_3_1"/>
    <protectedRange sqref="N42" name="Actividad 10_3_1"/>
    <protectedRange sqref="N38" name="Actividad 8_3_1"/>
    <protectedRange sqref="N25" name="Actividad 2_3_1"/>
    <protectedRange sqref="M26:M28 N27:N30" name="Actividad 4_3_1"/>
    <protectedRange sqref="N34" name="Actividad 6_3_1"/>
    <protectedRange sqref="N31:N37" name="actividad 7_3_1"/>
    <protectedRange sqref="N31:N33" name="Actividad 5_3_1"/>
    <protectedRange sqref="N26" name="Actividad 3_3_1"/>
    <protectedRange sqref="M16:M17 N18:N24" name="Actividad 1_3_1"/>
    <protectedRange sqref="N41" name="Actividad 9_3_1"/>
    <protectedRange sqref="N49:O51" name="Actividad 12_3_1"/>
    <protectedRange sqref="N55:O55" name="Actividad 14_3_1"/>
    <protectedRange sqref="N59:O61" name="Actividad 17_3_1"/>
    <protectedRange sqref="L8 H2:H8 J2:J8 I2:I7" name="logo_2"/>
    <protectedRange sqref="A10:N10" name="nombre institucion_2"/>
    <protectedRange sqref="J15" name="Actividad 1_2_1_1"/>
    <protectedRange sqref="J16" name="Actividad 1_2_1_2"/>
    <protectedRange sqref="J17" name="Actividad 1_2_1_3"/>
    <protectedRange sqref="J19:J20" name="Actividad 1_4_2"/>
    <protectedRange sqref="J24" name="Actividad 3_4_1"/>
    <protectedRange sqref="J55" name="Actividad 16_2_1_1"/>
  </protectedRanges>
  <autoFilter ref="A13:M57"/>
  <mergeCells count="66">
    <mergeCell ref="C41:C42"/>
    <mergeCell ref="K45:K49"/>
    <mergeCell ref="L45:L49"/>
    <mergeCell ref="K18:K19"/>
    <mergeCell ref="K21:K22"/>
    <mergeCell ref="K30:K31"/>
    <mergeCell ref="K35:K36"/>
    <mergeCell ref="F45:F49"/>
    <mergeCell ref="G45:G49"/>
    <mergeCell ref="I40:I41"/>
    <mergeCell ref="J40:J41"/>
    <mergeCell ref="K40:K41"/>
    <mergeCell ref="L18:L19"/>
    <mergeCell ref="L21:L22"/>
    <mergeCell ref="H57:K57"/>
    <mergeCell ref="D21:D24"/>
    <mergeCell ref="A51:M51"/>
    <mergeCell ref="A45:A49"/>
    <mergeCell ref="A35:A39"/>
    <mergeCell ref="C35:C39"/>
    <mergeCell ref="D35:D39"/>
    <mergeCell ref="A21:A24"/>
    <mergeCell ref="A30:A34"/>
    <mergeCell ref="E36:E37"/>
    <mergeCell ref="C45:C49"/>
    <mergeCell ref="D45:D49"/>
    <mergeCell ref="M40:M41"/>
    <mergeCell ref="L40:L41"/>
    <mergeCell ref="A40:A42"/>
    <mergeCell ref="H40:H41"/>
    <mergeCell ref="O7:P7"/>
    <mergeCell ref="L8:M8"/>
    <mergeCell ref="L9:M9"/>
    <mergeCell ref="A2:M2"/>
    <mergeCell ref="A3:M3"/>
    <mergeCell ref="A4:M4"/>
    <mergeCell ref="A5:M5"/>
    <mergeCell ref="A8:D8"/>
    <mergeCell ref="A7:M7"/>
    <mergeCell ref="A14:M14"/>
    <mergeCell ref="A9:D9"/>
    <mergeCell ref="B33:B34"/>
    <mergeCell ref="A29:M29"/>
    <mergeCell ref="C21:C24"/>
    <mergeCell ref="F33:F34"/>
    <mergeCell ref="G33:G34"/>
    <mergeCell ref="H33:H34"/>
    <mergeCell ref="I33:I34"/>
    <mergeCell ref="J33:J34"/>
    <mergeCell ref="K33:K34"/>
    <mergeCell ref="A1:P1"/>
    <mergeCell ref="E33:E34"/>
    <mergeCell ref="A10:N10"/>
    <mergeCell ref="A18:A20"/>
    <mergeCell ref="I8:K8"/>
    <mergeCell ref="E8:H8"/>
    <mergeCell ref="H12:J12"/>
    <mergeCell ref="A12:G12"/>
    <mergeCell ref="I9:K9"/>
    <mergeCell ref="C18:C20"/>
    <mergeCell ref="D18:D20"/>
    <mergeCell ref="C30:C34"/>
    <mergeCell ref="D30:D34"/>
    <mergeCell ref="A25:M25"/>
    <mergeCell ref="K12:M12"/>
    <mergeCell ref="E9:H9"/>
  </mergeCells>
  <conditionalFormatting sqref="K28:L28">
    <cfRule type="expression" dxfId="23" priority="130" stopIfTrue="1">
      <formula>K28="NC"</formula>
    </cfRule>
    <cfRule type="expression" dxfId="22" priority="131" stopIfTrue="1">
      <formula>K28="PE"</formula>
    </cfRule>
    <cfRule type="expression" dxfId="21" priority="132" stopIfTrue="1">
      <formula>K28="PA"</formula>
    </cfRule>
    <cfRule type="expression" dxfId="20" priority="133" stopIfTrue="1">
      <formula>K28="C"</formula>
    </cfRule>
  </conditionalFormatting>
  <conditionalFormatting sqref="K15:L15">
    <cfRule type="expression" dxfId="19" priority="102" stopIfTrue="1">
      <formula>K15:K23="NC"</formula>
    </cfRule>
    <cfRule type="expression" dxfId="18" priority="103" stopIfTrue="1">
      <formula>K15:K23="PE"</formula>
    </cfRule>
    <cfRule type="expression" dxfId="17" priority="104" stopIfTrue="1">
      <formula>K15:K23="PA"</formula>
    </cfRule>
    <cfRule type="expression" dxfId="16" priority="105" stopIfTrue="1">
      <formula>K15:K23="C"</formula>
    </cfRule>
  </conditionalFormatting>
  <conditionalFormatting sqref="K26:L26">
    <cfRule type="expression" dxfId="15" priority="98" stopIfTrue="1">
      <formula>K26="NC"</formula>
    </cfRule>
    <cfRule type="expression" dxfId="14" priority="99" stopIfTrue="1">
      <formula>K26="PE"</formula>
    </cfRule>
    <cfRule type="expression" dxfId="13" priority="100" stopIfTrue="1">
      <formula>K26="PA"</formula>
    </cfRule>
    <cfRule type="expression" dxfId="12" priority="101" stopIfTrue="1">
      <formula>K26="C"</formula>
    </cfRule>
  </conditionalFormatting>
  <conditionalFormatting sqref="K27:L27">
    <cfRule type="expression" dxfId="11" priority="90" stopIfTrue="1">
      <formula>K27="NC"</formula>
    </cfRule>
    <cfRule type="expression" dxfId="10" priority="91" stopIfTrue="1">
      <formula>K27="PE"</formula>
    </cfRule>
    <cfRule type="expression" dxfId="9" priority="92" stopIfTrue="1">
      <formula>K27="PA"</formula>
    </cfRule>
    <cfRule type="expression" dxfId="8" priority="93" stopIfTrue="1">
      <formula>K27="C"</formula>
    </cfRule>
  </conditionalFormatting>
  <conditionalFormatting sqref="H1 H6">
    <cfRule type="containsText" dxfId="7" priority="26" operator="containsText" text="Sin empezar">
      <formula>NOT(ISERROR(SEARCH("Sin empezar",H1)))</formula>
    </cfRule>
    <cfRule type="containsText" dxfId="6" priority="27" stopIfTrue="1" operator="containsText" text="En progreso">
      <formula>NOT(ISERROR(SEARCH("En progreso",H1)))</formula>
    </cfRule>
    <cfRule type="containsText" dxfId="5" priority="28" stopIfTrue="1" operator="containsText" text="Completado">
      <formula>NOT(ISERROR(SEARCH("Completado",H1)))</formula>
    </cfRule>
    <cfRule type="iconSet" priority="29">
      <iconSet iconSet="3Symbols2">
        <cfvo type="percent" val="0"/>
        <cfvo type="percent" val="33"/>
        <cfvo type="percent" val="67"/>
      </iconSet>
    </cfRule>
  </conditionalFormatting>
  <conditionalFormatting sqref="K26:K28 K52:K56 K42:K45 K50 K15:K18 K23:K24 K20:K21 K32:K33 K30 K37:K40 K35">
    <cfRule type="containsText" dxfId="4" priority="25" operator="containsText" text="Cumplido">
      <formula>NOT(ISERROR(SEARCH("Cumplido",K15)))</formula>
    </cfRule>
  </conditionalFormatting>
  <conditionalFormatting sqref="K26:K28 K52:K56 K42:K45 K50 K15:K18 K23:K24 K20:K21 K32:K33 K30 K37:K40 K35">
    <cfRule type="containsText" dxfId="3" priority="21" operator="containsText" text="N/A">
      <formula>NOT(ISERROR(SEARCH("N/A",K15)))</formula>
    </cfRule>
    <cfRule type="containsText" dxfId="2" priority="22" operator="containsText" text="No Cumplido">
      <formula>NOT(ISERROR(SEARCH("No Cumplido",K15)))</formula>
    </cfRule>
    <cfRule type="containsText" dxfId="1" priority="23" operator="containsText" text="Pendiente">
      <formula>NOT(ISERROR(SEARCH("Pendiente",K15)))</formula>
    </cfRule>
    <cfRule type="containsText" dxfId="0" priority="24" operator="containsText" text="Parcial">
      <formula>NOT(ISERROR(SEARCH("Parcial",K15)))</formula>
    </cfRule>
  </conditionalFormatting>
  <dataValidations count="66">
    <dataValidation type="list" allowBlank="1" showInputMessage="1" showErrorMessage="1" sqref="N41:N42 N25:N38">
      <formula1>$Q$13:$Q$15</formula1>
    </dataValidation>
    <dataValidation type="custom" allowBlank="1" showInputMessage="1" showErrorMessage="1" error="Estos datos no deben modificarse." sqref="C56 C54">
      <formula1>C54</formula1>
    </dataValidation>
    <dataValidation type="custom" allowBlank="1" showInputMessage="1" showErrorMessage="1" error="Estos datos no deben ser modificados." sqref="C53">
      <formula1>C52</formula1>
    </dataValidation>
    <dataValidation type="custom" showInputMessage="1" showErrorMessage="1" error="Estos datos no deben modificarse." sqref="D52:D55">
      <formula1>D52</formula1>
    </dataValidation>
    <dataValidation type="custom" allowBlank="1" showInputMessage="1" showErrorMessage="1" error="Esta información no puede modificarse._x000a_" sqref="B28 B35 C15 C35:C42 D30:D34 C45:D49">
      <formula1>B15</formula1>
    </dataValidation>
    <dataValidation type="custom" showInputMessage="1" showErrorMessage="1" error="Esta información no puede modificarse._x000a_" sqref="D15:D24">
      <formula1>SUM(D15:D23)</formula1>
    </dataValidation>
    <dataValidation type="custom" allowBlank="1" showInputMessage="1" showErrorMessage="1" sqref="B15:B24">
      <formula1>SUM(B15:B24)</formula1>
    </dataValidation>
    <dataValidation type="custom" allowBlank="1" showInputMessage="1" showErrorMessage="1" error="Esta información no puede modificarse._x000a_" sqref="B26 C26:C28">
      <formula1>SUM(B26:B28)</formula1>
    </dataValidation>
    <dataValidation type="custom" allowBlank="1" showInputMessage="1" showErrorMessage="1" error="Esta información no puede modificarse._x000a_" sqref="B27 C43:C44">
      <formula1>SUM(B27:B28)</formula1>
    </dataValidation>
    <dataValidation type="custom" allowBlank="1" showInputMessage="1" showErrorMessage="1" error="Esta información no puede modificarse._x000a_" sqref="B30:B34 B52:B56">
      <formula1>SUM(B30:B34)</formula1>
    </dataValidation>
    <dataValidation type="custom" allowBlank="1" showInputMessage="1" showErrorMessage="1" error="Esta información no puede modificarse._x000a_" sqref="C16:C17 C21:C24">
      <formula1>SUM(C16:C24)</formula1>
    </dataValidation>
    <dataValidation type="custom" allowBlank="1" showInputMessage="1" showErrorMessage="1" sqref="C18:C20">
      <formula1>C18</formula1>
    </dataValidation>
    <dataValidation type="whole" showInputMessage="1" showErrorMessage="1" sqref="E15 E54">
      <formula1>3</formula1>
      <formula2>3</formula2>
    </dataValidation>
    <dataValidation type="whole" showInputMessage="1" showErrorMessage="1" sqref="E16 E30">
      <formula1>7</formula1>
      <formula2>7</formula2>
    </dataValidation>
    <dataValidation type="whole" allowBlank="1" showInputMessage="1" showErrorMessage="1" sqref="E17 E45 E27">
      <formula1>7</formula1>
      <formula2>7</formula2>
    </dataValidation>
    <dataValidation type="whole" allowBlank="1" showInputMessage="1" showErrorMessage="1" sqref="E18 E24 E36:E37 E42:E44 E39">
      <formula1>3</formula1>
      <formula2>3</formula2>
    </dataValidation>
    <dataValidation type="whole" allowBlank="1" showInputMessage="1" showErrorMessage="1" sqref="E19 E32 E48">
      <formula1>1</formula1>
      <formula2>1</formula2>
    </dataValidation>
    <dataValidation type="whole" allowBlank="1" showInputMessage="1" showErrorMessage="1" sqref="E20 E23 E55 E31 E38 E46:E47 E49">
      <formula1>2</formula1>
      <formula2>2</formula2>
    </dataValidation>
    <dataValidation type="whole" allowBlank="1" showInputMessage="1" showErrorMessage="1" sqref="E21">
      <formula1>10</formula1>
      <formula2>10</formula2>
    </dataValidation>
    <dataValidation type="whole" allowBlank="1" showInputMessage="1" showErrorMessage="1" sqref="E22 E50">
      <formula1>5</formula1>
      <formula2>5</formula2>
    </dataValidation>
    <dataValidation type="custom" showInputMessage="1" showErrorMessage="1" error="Esta información no puede modificarse._x000a_" sqref="D26:D28">
      <formula1>SUM(D26:D28)</formula1>
    </dataValidation>
    <dataValidation type="whole" allowBlank="1" showInputMessage="1" showErrorMessage="1" sqref="E26 E35">
      <formula1>8</formula1>
      <formula2>8</formula2>
    </dataValidation>
    <dataValidation type="custom" allowBlank="1" showInputMessage="1" showErrorMessage="1" error="Esta información no puede modificarse._x000a_" sqref="C50 C52 C55 D56">
      <formula1>SUM(B44,B46,B49,C50)</formula1>
    </dataValidation>
    <dataValidation type="custom" showInputMessage="1" showErrorMessage="1" error="Esta información no puede modificarse._x000a_" sqref="D35:D40">
      <formula1>D35</formula1>
    </dataValidation>
    <dataValidation type="custom" allowBlank="1" showInputMessage="1" showErrorMessage="1" error="Esta información no puede modificarse._x000a_" sqref="D50 D41:D44">
      <formula1>SUM(D44,D43,D42,D41,D50)</formula1>
    </dataValidation>
    <dataValidation type="whole" allowBlank="1" showInputMessage="1" showErrorMessage="1" sqref="E33:E34 E41 E52">
      <formula1>4</formula1>
      <formula2>4</formula2>
    </dataValidation>
    <dataValidation type="whole" allowBlank="1" showInputMessage="1" showErrorMessage="1" sqref="E53">
      <formula1>6</formula1>
      <formula2>6</formula2>
    </dataValidation>
    <dataValidation type="decimal" operator="equal" allowBlank="1" showInputMessage="1" showErrorMessage="1" sqref="L42">
      <formula1>1.5</formula1>
    </dataValidation>
    <dataValidation type="whole" operator="lessThanOrEqual" allowBlank="1" showInputMessage="1" showErrorMessage="1" sqref="L28 L56">
      <formula1>2</formula1>
    </dataValidation>
    <dataValidation type="whole" operator="lessThanOrEqual" allowBlank="1" showInputMessage="1" showErrorMessage="1" sqref="L43:L44">
      <formula1>3</formula1>
    </dataValidation>
    <dataValidation type="whole" operator="lessThanOrEqual" allowBlank="1" showInputMessage="1" showErrorMessage="1" sqref="L52">
      <formula1>4</formula1>
    </dataValidation>
    <dataValidation type="whole" operator="lessThanOrEqual" allowBlank="1" showInputMessage="1" showErrorMessage="1" sqref="L50">
      <formula1>5</formula1>
    </dataValidation>
    <dataValidation type="decimal" operator="equal" allowBlank="1" showInputMessage="1" showErrorMessage="1" sqref="L18:L19">
      <formula1>0.75</formula1>
    </dataValidation>
    <dataValidation type="whole" operator="lessThanOrEqual" allowBlank="1" showInputMessage="1" showErrorMessage="1" sqref="L30:L34 L45:L49 L16">
      <formula1>7</formula1>
    </dataValidation>
    <dataValidation type="whole" operator="lessThanOrEqual" allowBlank="1" showInputMessage="1" showErrorMessage="1" sqref="L35:L40">
      <formula1>8</formula1>
    </dataValidation>
    <dataValidation type="whole" operator="lessThanOrEqual" allowBlank="1" showInputMessage="1" showErrorMessage="1" sqref="L26 L23:L24">
      <formula1>10</formula1>
    </dataValidation>
    <dataValidation type="custom" allowBlank="1" showInputMessage="1" showErrorMessage="1" error="Esta información no puede modificarse._x000a_" sqref="B36:B40">
      <formula1>SUM(B35:B50)</formula1>
    </dataValidation>
    <dataValidation type="custom" allowBlank="1" showInputMessage="1" showErrorMessage="1" error="Esta información no puede modificarse._x000a_" sqref="B41">
      <formula1>SUM(B39:B54)</formula1>
    </dataValidation>
    <dataValidation type="custom" allowBlank="1" showInputMessage="1" showErrorMessage="1" error="Esta información no puede modificarse._x000a_" sqref="B42:B50">
      <formula1>SUM(B41:B55)</formula1>
    </dataValidation>
    <dataValidation type="custom" allowBlank="1" showInputMessage="1" showErrorMessage="1" error="Esta información no puede modificarse._x000a_" sqref="C30:C34">
      <formula1>SUM(C30:C50)</formula1>
    </dataValidation>
    <dataValidation type="custom" showInputMessage="1" showErrorMessage="1" sqref="F43 F31 F38 F17:F18 F21 F24">
      <formula1>"T1"</formula1>
    </dataValidation>
    <dataValidation type="custom" showInputMessage="1" showErrorMessage="1" sqref="F16 F19:F20 F22 F42 F53:F55">
      <formula1>"T1/T2/T3/T4"</formula1>
    </dataValidation>
    <dataValidation type="custom" allowBlank="1" showInputMessage="1" showErrorMessage="1" sqref="F39:F41">
      <formula1>"T1/T3"</formula1>
    </dataValidation>
    <dataValidation type="custom" allowBlank="1" showInputMessage="1" showErrorMessage="1" sqref="F15 F32">
      <formula1>"T1/T4"</formula1>
    </dataValidation>
    <dataValidation type="custom" allowBlank="1" showInputMessage="1" showErrorMessage="1" sqref="F23 F36">
      <formula1>"T2"</formula1>
    </dataValidation>
    <dataValidation type="custom" allowBlank="1" showInputMessage="1" showErrorMessage="1" sqref="F27">
      <formula1>"T2/T3"</formula1>
    </dataValidation>
    <dataValidation type="custom" allowBlank="1" showInputMessage="1" showErrorMessage="1" sqref="F26">
      <formula1>"T2/T3/T4"</formula1>
    </dataValidation>
    <dataValidation type="custom" allowBlank="1" showInputMessage="1" showErrorMessage="1" sqref="F33:F34">
      <formula1>"T2/T4"</formula1>
    </dataValidation>
    <dataValidation type="custom" allowBlank="1" showInputMessage="1" showErrorMessage="1" sqref="F52">
      <formula1>"T3"</formula1>
    </dataValidation>
    <dataValidation type="custom" allowBlank="1" showInputMessage="1" showErrorMessage="1" sqref="F45:F50">
      <formula1>"T4"</formula1>
    </dataValidation>
    <dataValidation type="custom" allowBlank="1" showInputMessage="1" showErrorMessage="1" sqref="F56 F28:G28 F37:G37 G54:G56">
      <formula1>"N/A"</formula1>
    </dataValidation>
    <dataValidation type="whole" operator="equal" allowBlank="1" showInputMessage="1" showErrorMessage="1" sqref="G42:G50 G52 G21:G24 G17:G19 G31">
      <formula1>1</formula1>
    </dataValidation>
    <dataValidation type="whole" operator="equal" allowBlank="1" showInputMessage="1" showErrorMessage="1" sqref="G15 G27 G38:G41 G32:G36">
      <formula1>2</formula1>
    </dataValidation>
    <dataValidation type="whole" operator="equal" allowBlank="1" showInputMessage="1" showErrorMessage="1" sqref="G26">
      <formula1>4</formula1>
    </dataValidation>
    <dataValidation type="whole" operator="equal" allowBlank="1" showInputMessage="1" showErrorMessage="1" sqref="G16">
      <formula1>9</formula1>
    </dataValidation>
    <dataValidation type="whole" operator="equal" allowBlank="1" showInputMessage="1" showErrorMessage="1" sqref="G20">
      <formula1>11</formula1>
    </dataValidation>
    <dataValidation type="whole" operator="equal" allowBlank="1" showInputMessage="1" showErrorMessage="1" sqref="G53">
      <formula1>12</formula1>
    </dataValidation>
    <dataValidation type="custom" showInputMessage="1" showErrorMessage="1" sqref="E28 E56">
      <formula1>"N/A"</formula1>
    </dataValidation>
    <dataValidation type="decimal" operator="equal" allowBlank="1" showInputMessage="1" showErrorMessage="1" sqref="L15">
      <formula1>1.5</formula1>
    </dataValidation>
    <dataValidation type="decimal" operator="equal" allowBlank="1" showInputMessage="1" showErrorMessage="1" sqref="L17">
      <formula1>3.5</formula1>
    </dataValidation>
    <dataValidation type="decimal" operator="equal" allowBlank="1" showInputMessage="1" showErrorMessage="1" sqref="L55">
      <formula1>1.5</formula1>
    </dataValidation>
    <dataValidation type="decimal" operator="equal" allowBlank="1" showInputMessage="1" showErrorMessage="1" sqref="L21:L22">
      <formula1>3.75</formula1>
    </dataValidation>
    <dataValidation type="decimal" operator="lessThanOrEqual" allowBlank="1" showInputMessage="1" showErrorMessage="1" sqref="L20">
      <formula1>1.5</formula1>
    </dataValidation>
    <dataValidation type="whole" operator="equal" allowBlank="1" showInputMessage="1" showErrorMessage="1" sqref="L27">
      <formula1>7</formula1>
    </dataValidation>
    <dataValidation type="whole" operator="equal" allowBlank="1" showInputMessage="1" showErrorMessage="1" sqref="L53">
      <formula1>3</formula1>
    </dataValidation>
    <dataValidation type="decimal" operator="equal" allowBlank="1" showInputMessage="1" showErrorMessage="1" sqref="L54">
      <formula1>2.25</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52"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K26:K28 K52:K56 K50 K42:K45 K20 K37:K40 K23:K24 K30 K32:K33 K35 K15:K17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B2" sqref="B2:K14"/>
    </sheetView>
  </sheetViews>
  <sheetFormatPr baseColWidth="10" defaultColWidth="11.44140625" defaultRowHeight="14.4"/>
  <cols>
    <col min="5" max="5" width="12.88671875" customWidth="1"/>
    <col min="7" max="7" width="12.44140625" customWidth="1"/>
    <col min="8" max="8" width="13.44140625" customWidth="1"/>
    <col min="10" max="10" width="11.109375" customWidth="1"/>
    <col min="11" max="11" width="14" customWidth="1"/>
  </cols>
  <sheetData>
    <row r="2" spans="1:12" ht="21">
      <c r="A2" s="179"/>
      <c r="B2" s="349" t="s">
        <v>121</v>
      </c>
      <c r="C2" s="349"/>
      <c r="D2" s="349"/>
      <c r="E2" s="349"/>
      <c r="F2" s="349"/>
      <c r="G2" s="349"/>
      <c r="H2" s="349"/>
      <c r="I2" s="349"/>
      <c r="J2" s="349"/>
      <c r="K2" s="349"/>
      <c r="L2" s="179"/>
    </row>
    <row r="3" spans="1:12" ht="15" thickBot="1">
      <c r="A3" s="179"/>
      <c r="B3" s="179"/>
      <c r="C3" s="179"/>
      <c r="D3" s="179"/>
      <c r="E3" s="179"/>
      <c r="F3" s="179"/>
      <c r="G3" s="179"/>
      <c r="H3" s="179"/>
      <c r="I3" s="179"/>
      <c r="J3" s="179"/>
      <c r="K3" s="179"/>
      <c r="L3" s="179"/>
    </row>
    <row r="4" spans="1:12" ht="15" customHeight="1">
      <c r="A4" s="179"/>
      <c r="B4" s="350" t="s">
        <v>122</v>
      </c>
      <c r="C4" s="352" t="s">
        <v>123</v>
      </c>
      <c r="D4" s="353"/>
      <c r="E4" s="354" t="s">
        <v>124</v>
      </c>
      <c r="F4" s="354"/>
      <c r="G4" s="354"/>
      <c r="H4" s="354"/>
      <c r="I4" s="353"/>
      <c r="J4" s="355"/>
      <c r="K4" s="357" t="s">
        <v>125</v>
      </c>
      <c r="L4" s="179"/>
    </row>
    <row r="5" spans="1:12" ht="27" thickBot="1">
      <c r="A5" s="179"/>
      <c r="B5" s="351"/>
      <c r="C5" s="359" t="s">
        <v>126</v>
      </c>
      <c r="D5" s="360"/>
      <c r="E5" s="180" t="s">
        <v>127</v>
      </c>
      <c r="F5" s="181" t="s">
        <v>128</v>
      </c>
      <c r="G5" s="182" t="s">
        <v>129</v>
      </c>
      <c r="H5" s="183" t="s">
        <v>130</v>
      </c>
      <c r="I5" s="184" t="s">
        <v>100</v>
      </c>
      <c r="J5" s="356"/>
      <c r="K5" s="358"/>
      <c r="L5" s="179"/>
    </row>
    <row r="6" spans="1:12">
      <c r="A6" s="179"/>
      <c r="B6" s="185">
        <v>1</v>
      </c>
      <c r="C6" s="361" t="s">
        <v>131</v>
      </c>
      <c r="D6" s="362"/>
      <c r="E6" s="186">
        <f>COUNTIF('Evaluación PT 2018'!K15:K24,"Cumplido ")</f>
        <v>2</v>
      </c>
      <c r="F6" s="187">
        <f>+COUNTIF('Evaluación PT 2018'!K15:K24,"Parcial")</f>
        <v>1</v>
      </c>
      <c r="G6" s="187">
        <f>+COUNTIF('Evaluación PT 2018'!K15:K24,"Pendiente")</f>
        <v>5</v>
      </c>
      <c r="H6" s="188">
        <f>+COUNTIF('Evaluación PT 2018'!K15:K24,"No cumplido")</f>
        <v>0</v>
      </c>
      <c r="I6" s="187">
        <f>+COUNTIF('Evaluación PT 2018'!K15:K24,"N/A")</f>
        <v>0</v>
      </c>
      <c r="J6" s="356"/>
      <c r="K6" s="345">
        <f>'Evaluación PT 2018'!L57</f>
        <v>48.25</v>
      </c>
      <c r="L6" s="179"/>
    </row>
    <row r="7" spans="1:12">
      <c r="A7" s="179"/>
      <c r="B7" s="189">
        <v>2</v>
      </c>
      <c r="C7" s="337" t="s">
        <v>132</v>
      </c>
      <c r="D7" s="338"/>
      <c r="E7" s="186">
        <v>1</v>
      </c>
      <c r="F7" s="187">
        <f>+COUNTIF('Evaluación PT 2018'!K26:K28,"Parcial")</f>
        <v>0</v>
      </c>
      <c r="G7" s="187">
        <f>+COUNTIF('Evaluación PT 2018'!K26:K28,"Pendiente")</f>
        <v>1</v>
      </c>
      <c r="H7" s="190">
        <f>+COUNTIF('Evaluación PT 2018'!K26:K28,"No cumplido")</f>
        <v>0</v>
      </c>
      <c r="I7" s="191">
        <f>+COUNTIF('Evaluación PT 2018'!K26:K28,"N/A")</f>
        <v>1</v>
      </c>
      <c r="J7" s="356"/>
      <c r="K7" s="363"/>
      <c r="L7" s="179"/>
    </row>
    <row r="8" spans="1:12" ht="15" customHeight="1">
      <c r="A8" s="179"/>
      <c r="B8" s="189">
        <v>3</v>
      </c>
      <c r="C8" s="337" t="s">
        <v>133</v>
      </c>
      <c r="D8" s="338"/>
      <c r="E8" s="186">
        <f>COUNTIF('Evaluación PT 2018'!K30:K50,"Cumplido ")</f>
        <v>3</v>
      </c>
      <c r="F8" s="187">
        <f>+COUNTIF('Evaluación PT 2018'!K30:K50,"Parcial")</f>
        <v>0</v>
      </c>
      <c r="G8" s="187">
        <f>+COUNTIF('Evaluación PT 2018'!K30:K50,"Pendiente")</f>
        <v>6</v>
      </c>
      <c r="H8" s="190">
        <f>+COUNTIF('Evaluación PT 2018'!K30:K50,"No cumplido")</f>
        <v>3</v>
      </c>
      <c r="I8" s="191">
        <f>+COUNTIF('Evaluación PT 2018'!K30:K50,"N/A")</f>
        <v>1</v>
      </c>
      <c r="J8" s="356"/>
      <c r="K8" s="339" t="s">
        <v>134</v>
      </c>
      <c r="L8" s="179"/>
    </row>
    <row r="9" spans="1:12">
      <c r="A9" s="179"/>
      <c r="B9" s="189">
        <v>4</v>
      </c>
      <c r="C9" s="337" t="s">
        <v>135</v>
      </c>
      <c r="D9" s="338"/>
      <c r="E9" s="186">
        <f>COUNTIF('Evaluación PT 2018'!K52:K56,"Cumplido ")</f>
        <v>0</v>
      </c>
      <c r="F9" s="187">
        <f>+COUNTIF('Evaluación PT 2018'!K52:K56,"Parcial")</f>
        <v>1</v>
      </c>
      <c r="G9" s="187">
        <f>+COUNTIF('Evaluación PT 2018'!K52:K56,"Pendiente")</f>
        <v>3</v>
      </c>
      <c r="H9" s="190">
        <f>+COUNTIF('Evaluación PT 2018'!K52:K56,"No cumplido")</f>
        <v>0</v>
      </c>
      <c r="I9" s="191">
        <f>+COUNTIF('Evaluación PT 2018'!K52:K56,"N/A")</f>
        <v>1</v>
      </c>
      <c r="J9" s="356"/>
      <c r="K9" s="340"/>
      <c r="L9" s="179"/>
    </row>
    <row r="10" spans="1:12">
      <c r="A10" s="179"/>
      <c r="B10" s="341" t="s">
        <v>136</v>
      </c>
      <c r="C10" s="342"/>
      <c r="D10" s="343"/>
      <c r="E10" s="192">
        <f>SUM(E6:E9)</f>
        <v>6</v>
      </c>
      <c r="F10" s="192">
        <f t="shared" ref="F10:I10" si="0">SUM(F6:F9)</f>
        <v>2</v>
      </c>
      <c r="G10" s="192">
        <f t="shared" si="0"/>
        <v>15</v>
      </c>
      <c r="H10" s="192">
        <f t="shared" si="0"/>
        <v>3</v>
      </c>
      <c r="I10" s="192">
        <f t="shared" si="0"/>
        <v>3</v>
      </c>
      <c r="J10" s="193">
        <f>SUM(E10:I10)</f>
        <v>29</v>
      </c>
      <c r="K10" s="344">
        <v>0</v>
      </c>
      <c r="L10" s="179"/>
    </row>
    <row r="11" spans="1:12">
      <c r="A11" s="179"/>
      <c r="B11" s="346" t="s">
        <v>137</v>
      </c>
      <c r="C11" s="347"/>
      <c r="D11" s="348"/>
      <c r="E11" s="194">
        <f>+E10/J10</f>
        <v>0.20689655172413793</v>
      </c>
      <c r="F11" s="195">
        <f>+F10/J10</f>
        <v>6.8965517241379309E-2</v>
      </c>
      <c r="G11" s="195">
        <f>+G10/J10</f>
        <v>0.51724137931034486</v>
      </c>
      <c r="H11" s="196">
        <f>+H10/J10</f>
        <v>0.10344827586206896</v>
      </c>
      <c r="I11" s="197">
        <f>+I10/J10</f>
        <v>0.10344827586206896</v>
      </c>
      <c r="J11" s="198">
        <f>SUM(E11:I11)</f>
        <v>1</v>
      </c>
      <c r="K11" s="345"/>
      <c r="L11" s="179"/>
    </row>
    <row r="12" spans="1:12" ht="15" thickBot="1">
      <c r="A12" s="179"/>
      <c r="B12" s="331" t="s">
        <v>138</v>
      </c>
      <c r="C12" s="332"/>
      <c r="D12" s="333"/>
      <c r="E12" s="334"/>
      <c r="F12" s="334"/>
      <c r="G12" s="334"/>
      <c r="H12" s="334"/>
      <c r="I12" s="334"/>
      <c r="J12" s="334"/>
      <c r="K12" s="199">
        <f>K6-K10</f>
        <v>48.25</v>
      </c>
      <c r="L12" s="179"/>
    </row>
    <row r="13" spans="1:12">
      <c r="A13" s="179"/>
      <c r="B13" s="335" t="s">
        <v>139</v>
      </c>
      <c r="C13" s="335"/>
      <c r="D13" s="335"/>
      <c r="E13" s="335"/>
      <c r="F13" s="335"/>
      <c r="G13" s="335"/>
      <c r="H13" s="335"/>
      <c r="I13" s="335"/>
      <c r="J13" s="335"/>
      <c r="K13" s="335"/>
      <c r="L13" s="179"/>
    </row>
    <row r="14" spans="1:12">
      <c r="A14" s="179"/>
      <c r="B14" s="179"/>
      <c r="C14" s="179"/>
      <c r="D14" s="179"/>
      <c r="E14" s="179"/>
      <c r="F14" s="179"/>
      <c r="G14" s="179"/>
      <c r="H14" s="179"/>
      <c r="I14" s="179"/>
      <c r="J14" s="179"/>
      <c r="K14" s="179"/>
      <c r="L14" s="179"/>
    </row>
    <row r="15" spans="1:12">
      <c r="A15" s="179"/>
      <c r="B15" s="336"/>
      <c r="C15" s="336"/>
      <c r="D15" s="336"/>
      <c r="E15" s="336"/>
      <c r="F15" s="336"/>
      <c r="G15" s="336"/>
      <c r="H15" s="336"/>
      <c r="I15" s="336"/>
      <c r="J15" s="336"/>
      <c r="K15" s="336"/>
      <c r="L15" s="179"/>
    </row>
  </sheetData>
  <mergeCells count="20">
    <mergeCell ref="B2:K2"/>
    <mergeCell ref="B4:B5"/>
    <mergeCell ref="C4:D4"/>
    <mergeCell ref="E4:I4"/>
    <mergeCell ref="J4:J9"/>
    <mergeCell ref="K4:K5"/>
    <mergeCell ref="C5:D5"/>
    <mergeCell ref="C6:D6"/>
    <mergeCell ref="K6:K7"/>
    <mergeCell ref="C7:D7"/>
    <mergeCell ref="B12:D12"/>
    <mergeCell ref="E12:J12"/>
    <mergeCell ref="B13:K13"/>
    <mergeCell ref="B15:K15"/>
    <mergeCell ref="C8:D8"/>
    <mergeCell ref="K8:K9"/>
    <mergeCell ref="C9:D9"/>
    <mergeCell ref="B10:D10"/>
    <mergeCell ref="K10:K11"/>
    <mergeCell ref="B11: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A10" workbookViewId="0">
      <selection activeCell="E16" sqref="E16"/>
    </sheetView>
  </sheetViews>
  <sheetFormatPr baseColWidth="10" defaultColWidth="11.5546875" defaultRowHeight="14.4"/>
  <cols>
    <col min="2" max="2" width="0" hidden="1" customWidth="1"/>
  </cols>
  <sheetData>
    <row r="2" spans="2:2" ht="18">
      <c r="B2" s="55" t="s">
        <v>97</v>
      </c>
    </row>
    <row r="3" spans="2:2" ht="18">
      <c r="B3" s="55" t="s">
        <v>2</v>
      </c>
    </row>
    <row r="4" spans="2:2" ht="18">
      <c r="B4" s="55" t="s">
        <v>98</v>
      </c>
    </row>
    <row r="5" spans="2:2" ht="18">
      <c r="B5" s="55" t="s">
        <v>99</v>
      </c>
    </row>
    <row r="6" spans="2:2" ht="18">
      <c r="B6" s="5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Santiado de Aza</cp:lastModifiedBy>
  <cp:lastPrinted>2018-02-28T17:38:19Z</cp:lastPrinted>
  <dcterms:created xsi:type="dcterms:W3CDTF">2014-10-03T18:34:35Z</dcterms:created>
  <dcterms:modified xsi:type="dcterms:W3CDTF">2019-01-14T14:09:07Z</dcterms:modified>
</cp:coreProperties>
</file>